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Korisnik\Desktop\Obrasci_financijskih_izvjestaja_v_8.3.0\"/>
    </mc:Choice>
  </mc:AlternateContent>
  <bookViews>
    <workbookView xWindow="0" yWindow="0" windowWidth="28800" windowHeight="11430" tabRatio="583" firstSheet="1" activeTab="8"/>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c r="H340" i="9"/>
  <c r="G340" i="9"/>
  <c r="F340" i="9"/>
  <c r="E340" i="9"/>
  <c r="B340" i="9" s="1"/>
  <c r="F339" i="9"/>
  <c r="F338" i="9"/>
  <c r="F337" i="9"/>
  <c r="F336" i="9"/>
  <c r="H335" i="9"/>
  <c r="G335" i="9"/>
  <c r="F335" i="9"/>
  <c r="F334" i="9"/>
  <c r="H333" i="9"/>
  <c r="E333" i="9" s="1"/>
  <c r="B333" i="9" s="1"/>
  <c r="G333" i="9"/>
  <c r="F333" i="9"/>
  <c r="H332" i="9"/>
  <c r="G332" i="9"/>
  <c r="F332" i="9"/>
  <c r="E332" i="9"/>
  <c r="B332" i="9" s="1"/>
  <c r="H331" i="9"/>
  <c r="E331" i="9" s="1"/>
  <c r="B331" i="9" s="1"/>
  <c r="G331" i="9"/>
  <c r="F331" i="9"/>
  <c r="H330" i="9"/>
  <c r="G330" i="9"/>
  <c r="F330" i="9"/>
  <c r="E330" i="9"/>
  <c r="B330" i="9" s="1"/>
  <c r="H329" i="9"/>
  <c r="G329" i="9"/>
  <c r="F329" i="9"/>
  <c r="H328" i="9"/>
  <c r="G328" i="9"/>
  <c r="F328" i="9"/>
  <c r="E328" i="9"/>
  <c r="B328" i="9" s="1"/>
  <c r="H327" i="9"/>
  <c r="G327" i="9"/>
  <c r="F327" i="9"/>
  <c r="H326" i="9"/>
  <c r="G326" i="9"/>
  <c r="F326" i="9"/>
  <c r="E326" i="9"/>
  <c r="B326" i="9" s="1"/>
  <c r="H325" i="9"/>
  <c r="E325" i="9" s="1"/>
  <c r="B325" i="9" s="1"/>
  <c r="G325" i="9"/>
  <c r="F325" i="9"/>
  <c r="H324" i="9"/>
  <c r="E324" i="9" s="1"/>
  <c r="B324" i="9" s="1"/>
  <c r="G324" i="9"/>
  <c r="F324" i="9"/>
  <c r="H323" i="9"/>
  <c r="E323" i="9" s="1"/>
  <c r="B323" i="9" s="1"/>
  <c r="G323" i="9"/>
  <c r="F323" i="9"/>
  <c r="H322" i="9"/>
  <c r="E322" i="9" s="1"/>
  <c r="B322" i="9" s="1"/>
  <c r="G322" i="9"/>
  <c r="F322" i="9"/>
  <c r="H321" i="9"/>
  <c r="E321" i="9" s="1"/>
  <c r="B321" i="9" s="1"/>
  <c r="G321" i="9"/>
  <c r="F321" i="9"/>
  <c r="H320" i="9"/>
  <c r="G320" i="9"/>
  <c r="F320" i="9"/>
  <c r="H319" i="9"/>
  <c r="G319" i="9"/>
  <c r="F319" i="9"/>
  <c r="H318" i="9"/>
  <c r="G318" i="9"/>
  <c r="F318" i="9"/>
  <c r="E318" i="9"/>
  <c r="B318" i="9" s="1"/>
  <c r="H317" i="9"/>
  <c r="E317" i="9" s="1"/>
  <c r="B317" i="9" s="1"/>
  <c r="G317" i="9"/>
  <c r="F317" i="9"/>
  <c r="F316" i="9"/>
  <c r="F315" i="9"/>
  <c r="F314" i="9"/>
  <c r="H313" i="9"/>
  <c r="E313" i="9" s="1"/>
  <c r="G313" i="9"/>
  <c r="F313" i="9"/>
  <c r="B313" i="9"/>
  <c r="H312" i="9"/>
  <c r="E312" i="9" s="1"/>
  <c r="B312" i="9" s="1"/>
  <c r="G312" i="9"/>
  <c r="F312" i="9"/>
  <c r="H311" i="9"/>
  <c r="G311" i="9"/>
  <c r="F311" i="9"/>
  <c r="F310" i="9"/>
  <c r="F309" i="9"/>
  <c r="F308" i="9"/>
  <c r="H307" i="9"/>
  <c r="G307" i="9"/>
  <c r="F307" i="9"/>
  <c r="F306" i="9"/>
  <c r="H305" i="9"/>
  <c r="E305" i="9" s="1"/>
  <c r="B305" i="9" s="1"/>
  <c r="G305" i="9"/>
  <c r="F305" i="9"/>
  <c r="H304" i="9"/>
  <c r="E304" i="9" s="1"/>
  <c r="B304" i="9" s="1"/>
  <c r="G304" i="9"/>
  <c r="F304" i="9"/>
  <c r="H303" i="9"/>
  <c r="E303" i="9" s="1"/>
  <c r="B303" i="9" s="1"/>
  <c r="G303" i="9"/>
  <c r="F303" i="9"/>
  <c r="F302" i="9"/>
  <c r="F301" i="9"/>
  <c r="F300" i="9"/>
  <c r="F298" i="9" s="1"/>
  <c r="F299" i="9"/>
  <c r="F297" i="9"/>
  <c r="L296" i="9"/>
  <c r="F296" i="9" s="1"/>
  <c r="H296" i="9"/>
  <c r="F295" i="9"/>
  <c r="I294" i="9"/>
  <c r="E294" i="9" s="1"/>
  <c r="B294" i="9" s="1"/>
  <c r="H294" i="9"/>
  <c r="F294" i="9"/>
  <c r="E293" i="9"/>
  <c r="M292" i="9"/>
  <c r="L292" i="9"/>
  <c r="F292" i="9"/>
  <c r="E292" i="9"/>
  <c r="B292" i="9"/>
  <c r="M291" i="9"/>
  <c r="L291" i="9"/>
  <c r="F291" i="9" s="1"/>
  <c r="E291" i="9"/>
  <c r="M290" i="9"/>
  <c r="L290" i="9"/>
  <c r="F290" i="9"/>
  <c r="E290" i="9"/>
  <c r="B290" i="9"/>
  <c r="M289" i="9"/>
  <c r="L289" i="9"/>
  <c r="F289" i="9" s="1"/>
  <c r="E289" i="9"/>
  <c r="M288" i="9"/>
  <c r="L288" i="9"/>
  <c r="F288" i="9"/>
  <c r="E288" i="9"/>
  <c r="B288" i="9"/>
  <c r="M287" i="9"/>
  <c r="L287" i="9"/>
  <c r="F287" i="9" s="1"/>
  <c r="E287" i="9"/>
  <c r="M286" i="9"/>
  <c r="L286" i="9"/>
  <c r="F286" i="9"/>
  <c r="E286" i="9"/>
  <c r="B286" i="9"/>
  <c r="M285" i="9"/>
  <c r="L285" i="9"/>
  <c r="F285" i="9" s="1"/>
  <c r="E285" i="9"/>
  <c r="M284" i="9"/>
  <c r="L284" i="9"/>
  <c r="F284" i="9"/>
  <c r="E284" i="9"/>
  <c r="B284" i="9"/>
  <c r="M283" i="9"/>
  <c r="L283" i="9"/>
  <c r="F283" i="9" s="1"/>
  <c r="E283" i="9"/>
  <c r="M282" i="9"/>
  <c r="L282" i="9"/>
  <c r="F282" i="9"/>
  <c r="E282" i="9"/>
  <c r="B282" i="9"/>
  <c r="M281" i="9"/>
  <c r="L281" i="9"/>
  <c r="F281" i="9" s="1"/>
  <c r="E281" i="9"/>
  <c r="B281" i="9"/>
  <c r="M280" i="9"/>
  <c r="L280" i="9"/>
  <c r="F280" i="9" s="1"/>
  <c r="E280" i="9"/>
  <c r="M279" i="9"/>
  <c r="L279" i="9"/>
  <c r="F279" i="9"/>
  <c r="E279" i="9"/>
  <c r="B279" i="9"/>
  <c r="M278" i="9"/>
  <c r="L278" i="9"/>
  <c r="E278" i="9"/>
  <c r="M277" i="9"/>
  <c r="L277" i="9"/>
  <c r="F277" i="9"/>
  <c r="E277" i="9"/>
  <c r="B277" i="9"/>
  <c r="M276" i="9"/>
  <c r="L276" i="9"/>
  <c r="F276" i="9" s="1"/>
  <c r="E276" i="9"/>
  <c r="M275" i="9"/>
  <c r="L275" i="9"/>
  <c r="F275" i="9"/>
  <c r="E275" i="9"/>
  <c r="B275" i="9"/>
  <c r="M274" i="9"/>
  <c r="L274" i="9"/>
  <c r="F274" i="9" s="1"/>
  <c r="E274" i="9"/>
  <c r="M273" i="9"/>
  <c r="L273" i="9"/>
  <c r="F273" i="9"/>
  <c r="E273" i="9"/>
  <c r="B273" i="9"/>
  <c r="M272" i="9"/>
  <c r="L272" i="9"/>
  <c r="F272" i="9" s="1"/>
  <c r="E272" i="9"/>
  <c r="M271" i="9"/>
  <c r="L271" i="9"/>
  <c r="F271" i="9"/>
  <c r="E271" i="9"/>
  <c r="B271" i="9"/>
  <c r="M270" i="9"/>
  <c r="L270" i="9"/>
  <c r="F270" i="9" s="1"/>
  <c r="E270" i="9"/>
  <c r="M269" i="9"/>
  <c r="L269" i="9"/>
  <c r="F269" i="9"/>
  <c r="E269" i="9"/>
  <c r="B269" i="9"/>
  <c r="M268" i="9"/>
  <c r="L268" i="9"/>
  <c r="F268" i="9" s="1"/>
  <c r="E268" i="9"/>
  <c r="M267" i="9"/>
  <c r="L267" i="9"/>
  <c r="F267" i="9"/>
  <c r="E267" i="9"/>
  <c r="B267" i="9"/>
  <c r="M266" i="9"/>
  <c r="L266" i="9"/>
  <c r="F266" i="9" s="1"/>
  <c r="E266" i="9"/>
  <c r="M265" i="9"/>
  <c r="L265" i="9"/>
  <c r="F265" i="9"/>
  <c r="E265" i="9"/>
  <c r="B265" i="9"/>
  <c r="M264" i="9"/>
  <c r="L264" i="9"/>
  <c r="F264" i="9" s="1"/>
  <c r="E264" i="9"/>
  <c r="M263" i="9"/>
  <c r="L263" i="9"/>
  <c r="F263" i="9"/>
  <c r="E263" i="9"/>
  <c r="B263" i="9"/>
  <c r="M262" i="9"/>
  <c r="L262" i="9"/>
  <c r="F262" i="9" s="1"/>
  <c r="E262" i="9"/>
  <c r="M261" i="9"/>
  <c r="L261" i="9"/>
  <c r="F261" i="9"/>
  <c r="E261" i="9"/>
  <c r="B261" i="9"/>
  <c r="M260" i="9"/>
  <c r="L260" i="9"/>
  <c r="F260" i="9" s="1"/>
  <c r="E260" i="9"/>
  <c r="M259" i="9"/>
  <c r="L259" i="9"/>
  <c r="F259" i="9"/>
  <c r="E259" i="9"/>
  <c r="B259" i="9"/>
  <c r="M258" i="9"/>
  <c r="L258" i="9"/>
  <c r="F258" i="9" s="1"/>
  <c r="E258" i="9"/>
  <c r="M257" i="9"/>
  <c r="L257" i="9"/>
  <c r="F257" i="9"/>
  <c r="E257" i="9"/>
  <c r="B257" i="9"/>
  <c r="M256" i="9"/>
  <c r="L256" i="9"/>
  <c r="F256" i="9" s="1"/>
  <c r="E256" i="9"/>
  <c r="M255" i="9"/>
  <c r="L255" i="9"/>
  <c r="F255" i="9"/>
  <c r="E255" i="9"/>
  <c r="B255" i="9"/>
  <c r="M254" i="9"/>
  <c r="L254" i="9"/>
  <c r="F254" i="9" s="1"/>
  <c r="E254" i="9"/>
  <c r="M253" i="9"/>
  <c r="L253" i="9"/>
  <c r="F253" i="9"/>
  <c r="E253" i="9"/>
  <c r="B253" i="9"/>
  <c r="M252" i="9"/>
  <c r="L252" i="9"/>
  <c r="F252" i="9" s="1"/>
  <c r="E252" i="9"/>
  <c r="M251" i="9"/>
  <c r="L251" i="9"/>
  <c r="F251" i="9"/>
  <c r="E251" i="9"/>
  <c r="B251" i="9"/>
  <c r="M250" i="9"/>
  <c r="L250" i="9"/>
  <c r="F250" i="9" s="1"/>
  <c r="E250" i="9"/>
  <c r="M249" i="9"/>
  <c r="L249" i="9"/>
  <c r="F249" i="9"/>
  <c r="E249" i="9"/>
  <c r="B249" i="9"/>
  <c r="M248" i="9"/>
  <c r="L248" i="9"/>
  <c r="F248" i="9" s="1"/>
  <c r="E248" i="9"/>
  <c r="M247" i="9"/>
  <c r="L247" i="9"/>
  <c r="F247" i="9"/>
  <c r="E247" i="9"/>
  <c r="B247" i="9"/>
  <c r="M246" i="9"/>
  <c r="L246" i="9"/>
  <c r="F246" i="9" s="1"/>
  <c r="E246" i="9"/>
  <c r="M245" i="9"/>
  <c r="L245" i="9"/>
  <c r="F245" i="9"/>
  <c r="E245" i="9"/>
  <c r="B245" i="9"/>
  <c r="M244" i="9"/>
  <c r="L244" i="9"/>
  <c r="E244" i="9"/>
  <c r="M243" i="9"/>
  <c r="L243" i="9"/>
  <c r="F243" i="9"/>
  <c r="E243" i="9"/>
  <c r="B243" i="9"/>
  <c r="M242" i="9"/>
  <c r="L242" i="9"/>
  <c r="F242" i="9" s="1"/>
  <c r="E242" i="9"/>
  <c r="M241" i="9"/>
  <c r="L241" i="9"/>
  <c r="F241" i="9"/>
  <c r="E241" i="9"/>
  <c r="B241" i="9"/>
  <c r="M240" i="9"/>
  <c r="L240" i="9"/>
  <c r="E240" i="9"/>
  <c r="M239" i="9"/>
  <c r="L239" i="9"/>
  <c r="F239" i="9"/>
  <c r="E239" i="9"/>
  <c r="B239" i="9"/>
  <c r="M238" i="9"/>
  <c r="L238" i="9"/>
  <c r="E238" i="9"/>
  <c r="M237" i="9"/>
  <c r="L237" i="9"/>
  <c r="F237" i="9"/>
  <c r="E237" i="9"/>
  <c r="B237" i="9"/>
  <c r="M236" i="9"/>
  <c r="L236" i="9"/>
  <c r="E236" i="9"/>
  <c r="M235" i="9"/>
  <c r="L235" i="9"/>
  <c r="F235" i="9"/>
  <c r="E235" i="9"/>
  <c r="B235" i="9"/>
  <c r="M234" i="9"/>
  <c r="L234" i="9"/>
  <c r="E234" i="9"/>
  <c r="M233" i="9"/>
  <c r="L233" i="9"/>
  <c r="F233" i="9"/>
  <c r="E233" i="9"/>
  <c r="B233" i="9"/>
  <c r="M232" i="9"/>
  <c r="L232" i="9"/>
  <c r="E232" i="9"/>
  <c r="M231" i="9"/>
  <c r="L231" i="9"/>
  <c r="F231" i="9"/>
  <c r="E231" i="9"/>
  <c r="B231" i="9"/>
  <c r="M230" i="9"/>
  <c r="L230" i="9"/>
  <c r="E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E172" i="9"/>
  <c r="B172" i="9" s="1"/>
  <c r="H171" i="9"/>
  <c r="E171" i="9" s="1"/>
  <c r="B171" i="9" s="1"/>
  <c r="G171" i="9"/>
  <c r="F171" i="9"/>
  <c r="H170" i="9"/>
  <c r="G170" i="9"/>
  <c r="F170" i="9"/>
  <c r="E170" i="9"/>
  <c r="B170" i="9" s="1"/>
  <c r="H169" i="9"/>
  <c r="E169" i="9" s="1"/>
  <c r="B169" i="9" s="1"/>
  <c r="G169" i="9"/>
  <c r="F169" i="9"/>
  <c r="H168" i="9"/>
  <c r="G168" i="9"/>
  <c r="F168" i="9"/>
  <c r="E168" i="9"/>
  <c r="B168" i="9" s="1"/>
  <c r="H167" i="9"/>
  <c r="E167" i="9" s="1"/>
  <c r="B167" i="9" s="1"/>
  <c r="G167" i="9"/>
  <c r="F167" i="9"/>
  <c r="H166" i="9"/>
  <c r="G166" i="9"/>
  <c r="F166" i="9"/>
  <c r="E166" i="9"/>
  <c r="B166" i="9" s="1"/>
  <c r="H165" i="9"/>
  <c r="E165" i="9" s="1"/>
  <c r="B165" i="9" s="1"/>
  <c r="G165" i="9"/>
  <c r="F165" i="9"/>
  <c r="H164" i="9"/>
  <c r="G164" i="9"/>
  <c r="F164" i="9"/>
  <c r="E164" i="9"/>
  <c r="B164" i="9" s="1"/>
  <c r="H163" i="9"/>
  <c r="E163" i="9" s="1"/>
  <c r="B163" i="9" s="1"/>
  <c r="G163" i="9"/>
  <c r="F163" i="9"/>
  <c r="H162" i="9"/>
  <c r="G162" i="9"/>
  <c r="F162" i="9"/>
  <c r="E162" i="9"/>
  <c r="B162" i="9" s="1"/>
  <c r="H161" i="9"/>
  <c r="E161" i="9" s="1"/>
  <c r="B161" i="9" s="1"/>
  <c r="G161" i="9"/>
  <c r="F161" i="9"/>
  <c r="H160" i="9"/>
  <c r="G160" i="9"/>
  <c r="F160" i="9"/>
  <c r="E160" i="9"/>
  <c r="B160" i="9" s="1"/>
  <c r="H159" i="9"/>
  <c r="E159" i="9" s="1"/>
  <c r="B159" i="9" s="1"/>
  <c r="G159" i="9"/>
  <c r="F159" i="9"/>
  <c r="H158" i="9"/>
  <c r="G158" i="9"/>
  <c r="F158" i="9"/>
  <c r="E158" i="9"/>
  <c r="B158" i="9" s="1"/>
  <c r="H157" i="9"/>
  <c r="E157" i="9" s="1"/>
  <c r="B157" i="9" s="1"/>
  <c r="G157" i="9"/>
  <c r="F157" i="9"/>
  <c r="F156" i="9"/>
  <c r="H155" i="9"/>
  <c r="E155" i="9" s="1"/>
  <c r="B155" i="9" s="1"/>
  <c r="G155" i="9"/>
  <c r="F155" i="9"/>
  <c r="H154" i="9"/>
  <c r="G154" i="9"/>
  <c r="F154" i="9"/>
  <c r="E154" i="9"/>
  <c r="B154" i="9" s="1"/>
  <c r="H153" i="9"/>
  <c r="E153" i="9" s="1"/>
  <c r="B153" i="9" s="1"/>
  <c r="G153" i="9"/>
  <c r="F153" i="9"/>
  <c r="H152" i="9"/>
  <c r="G152" i="9"/>
  <c r="F152" i="9"/>
  <c r="E152" i="9"/>
  <c r="B152" i="9" s="1"/>
  <c r="H151" i="9"/>
  <c r="E151" i="9" s="1"/>
  <c r="B151" i="9" s="1"/>
  <c r="G151" i="9"/>
  <c r="F151" i="9"/>
  <c r="H150" i="9"/>
  <c r="G150" i="9"/>
  <c r="F150" i="9"/>
  <c r="E150" i="9"/>
  <c r="B150" i="9" s="1"/>
  <c r="H149" i="9"/>
  <c r="E149" i="9" s="1"/>
  <c r="B149" i="9" s="1"/>
  <c r="G149" i="9"/>
  <c r="F149" i="9"/>
  <c r="H148" i="9"/>
  <c r="G148" i="9"/>
  <c r="F148" i="9"/>
  <c r="E148" i="9"/>
  <c r="B148" i="9" s="1"/>
  <c r="H147" i="9"/>
  <c r="E147" i="9" s="1"/>
  <c r="B147" i="9" s="1"/>
  <c r="G147" i="9"/>
  <c r="F147" i="9"/>
  <c r="H146" i="9"/>
  <c r="G146" i="9"/>
  <c r="F146" i="9"/>
  <c r="E146" i="9"/>
  <c r="B146" i="9" s="1"/>
  <c r="H145" i="9"/>
  <c r="E145" i="9" s="1"/>
  <c r="B145" i="9" s="1"/>
  <c r="G145" i="9"/>
  <c r="F145" i="9"/>
  <c r="H144" i="9"/>
  <c r="G144" i="9"/>
  <c r="F144" i="9"/>
  <c r="E144" i="9"/>
  <c r="B144" i="9" s="1"/>
  <c r="H143" i="9"/>
  <c r="E143" i="9" s="1"/>
  <c r="B143" i="9" s="1"/>
  <c r="G143" i="9"/>
  <c r="F143" i="9"/>
  <c r="H142" i="9"/>
  <c r="G142" i="9"/>
  <c r="F142" i="9"/>
  <c r="E142" i="9"/>
  <c r="B142" i="9" s="1"/>
  <c r="H141" i="9"/>
  <c r="E141" i="9" s="1"/>
  <c r="B141" i="9" s="1"/>
  <c r="G141" i="9"/>
  <c r="F141" i="9"/>
  <c r="H140" i="9"/>
  <c r="G140" i="9"/>
  <c r="F140" i="9"/>
  <c r="E140" i="9"/>
  <c r="B140" i="9" s="1"/>
  <c r="H139" i="9"/>
  <c r="E139" i="9" s="1"/>
  <c r="B139" i="9" s="1"/>
  <c r="G139" i="9"/>
  <c r="F139" i="9"/>
  <c r="H138" i="9"/>
  <c r="G138" i="9"/>
  <c r="F138" i="9"/>
  <c r="E138" i="9"/>
  <c r="B138" i="9" s="1"/>
  <c r="H137" i="9"/>
  <c r="E137" i="9" s="1"/>
  <c r="B137" i="9" s="1"/>
  <c r="G137" i="9"/>
  <c r="F137" i="9"/>
  <c r="H136" i="9"/>
  <c r="G136" i="9"/>
  <c r="F136" i="9"/>
  <c r="E136" i="9"/>
  <c r="B136" i="9" s="1"/>
  <c r="H135" i="9"/>
  <c r="E135" i="9" s="1"/>
  <c r="B135" i="9" s="1"/>
  <c r="G135" i="9"/>
  <c r="F135" i="9"/>
  <c r="H134" i="9"/>
  <c r="G134" i="9"/>
  <c r="F134" i="9"/>
  <c r="E134" i="9"/>
  <c r="B134" i="9" s="1"/>
  <c r="H133" i="9"/>
  <c r="E133" i="9" s="1"/>
  <c r="B133" i="9" s="1"/>
  <c r="G133" i="9"/>
  <c r="F133" i="9"/>
  <c r="H132" i="9"/>
  <c r="G132" i="9"/>
  <c r="F132" i="9"/>
  <c r="E132" i="9"/>
  <c r="B132" i="9" s="1"/>
  <c r="H131" i="9"/>
  <c r="E131" i="9" s="1"/>
  <c r="B131" i="9" s="1"/>
  <c r="G131" i="9"/>
  <c r="F131" i="9"/>
  <c r="H130" i="9"/>
  <c r="G130" i="9"/>
  <c r="F130" i="9"/>
  <c r="E130" i="9"/>
  <c r="B130" i="9" s="1"/>
  <c r="H129" i="9"/>
  <c r="E129" i="9" s="1"/>
  <c r="B129" i="9" s="1"/>
  <c r="G129" i="9"/>
  <c r="F129" i="9"/>
  <c r="H128" i="9"/>
  <c r="G128" i="9"/>
  <c r="F128" i="9"/>
  <c r="E128" i="9"/>
  <c r="B128" i="9" s="1"/>
  <c r="H127" i="9"/>
  <c r="E127" i="9" s="1"/>
  <c r="B127" i="9" s="1"/>
  <c r="G127" i="9"/>
  <c r="F127" i="9"/>
  <c r="H126" i="9"/>
  <c r="G126" i="9"/>
  <c r="F126" i="9"/>
  <c r="E126" i="9"/>
  <c r="B126" i="9" s="1"/>
  <c r="H125" i="9"/>
  <c r="E125" i="9" s="1"/>
  <c r="B125" i="9" s="1"/>
  <c r="G125" i="9"/>
  <c r="F125" i="9"/>
  <c r="H124" i="9"/>
  <c r="G124" i="9"/>
  <c r="F124" i="9"/>
  <c r="E124" i="9"/>
  <c r="B124" i="9" s="1"/>
  <c r="H123" i="9"/>
  <c r="E123" i="9" s="1"/>
  <c r="B123" i="9" s="1"/>
  <c r="G123" i="9"/>
  <c r="F123" i="9"/>
  <c r="H122" i="9"/>
  <c r="G122" i="9"/>
  <c r="F122" i="9"/>
  <c r="E122" i="9"/>
  <c r="B122" i="9" s="1"/>
  <c r="H121" i="9"/>
  <c r="E121" i="9" s="1"/>
  <c r="B121" i="9" s="1"/>
  <c r="G121" i="9"/>
  <c r="F121" i="9"/>
  <c r="H120" i="9"/>
  <c r="G120" i="9"/>
  <c r="F120" i="9"/>
  <c r="E120" i="9"/>
  <c r="B120" i="9" s="1"/>
  <c r="H119" i="9"/>
  <c r="E119" i="9" s="1"/>
  <c r="B119" i="9" s="1"/>
  <c r="G119" i="9"/>
  <c r="F119" i="9"/>
  <c r="H118" i="9"/>
  <c r="G118" i="9"/>
  <c r="F118" i="9"/>
  <c r="E118" i="9"/>
  <c r="B118" i="9" s="1"/>
  <c r="H117" i="9"/>
  <c r="E117" i="9" s="1"/>
  <c r="B117" i="9" s="1"/>
  <c r="G117" i="9"/>
  <c r="F117" i="9"/>
  <c r="H116" i="9"/>
  <c r="G116" i="9"/>
  <c r="F116" i="9"/>
  <c r="E116" i="9"/>
  <c r="B116" i="9" s="1"/>
  <c r="H115" i="9"/>
  <c r="E115" i="9" s="1"/>
  <c r="B115" i="9" s="1"/>
  <c r="G115" i="9"/>
  <c r="F115" i="9"/>
  <c r="H114" i="9"/>
  <c r="G114" i="9"/>
  <c r="F114" i="9"/>
  <c r="E114" i="9"/>
  <c r="B114" i="9" s="1"/>
  <c r="H113" i="9"/>
  <c r="E113" i="9" s="1"/>
  <c r="B113" i="9" s="1"/>
  <c r="G113" i="9"/>
  <c r="F113" i="9"/>
  <c r="H112" i="9"/>
  <c r="G112" i="9"/>
  <c r="F112" i="9"/>
  <c r="E112" i="9"/>
  <c r="B112" i="9" s="1"/>
  <c r="H111" i="9"/>
  <c r="E111" i="9" s="1"/>
  <c r="B111" i="9" s="1"/>
  <c r="G111" i="9"/>
  <c r="F111" i="9"/>
  <c r="H110" i="9"/>
  <c r="G110" i="9"/>
  <c r="F110" i="9"/>
  <c r="E110" i="9"/>
  <c r="B110" i="9" s="1"/>
  <c r="H109" i="9"/>
  <c r="E109" i="9" s="1"/>
  <c r="B109" i="9" s="1"/>
  <c r="G109" i="9"/>
  <c r="F109" i="9"/>
  <c r="H108" i="9"/>
  <c r="G108" i="9"/>
  <c r="F108" i="9"/>
  <c r="E108" i="9"/>
  <c r="B108" i="9" s="1"/>
  <c r="H107" i="9"/>
  <c r="E107" i="9" s="1"/>
  <c r="B107" i="9" s="1"/>
  <c r="G107" i="9"/>
  <c r="F107" i="9"/>
  <c r="H106" i="9"/>
  <c r="G106" i="9"/>
  <c r="F106" i="9"/>
  <c r="E106" i="9"/>
  <c r="B106" i="9" s="1"/>
  <c r="H105" i="9"/>
  <c r="E105" i="9" s="1"/>
  <c r="B105" i="9" s="1"/>
  <c r="G105" i="9"/>
  <c r="F105" i="9"/>
  <c r="H104" i="9"/>
  <c r="G104" i="9"/>
  <c r="F104" i="9"/>
  <c r="E104" i="9"/>
  <c r="B104" i="9" s="1"/>
  <c r="H103" i="9"/>
  <c r="E103" i="9" s="1"/>
  <c r="B103" i="9" s="1"/>
  <c r="G103" i="9"/>
  <c r="F103" i="9"/>
  <c r="H102" i="9"/>
  <c r="G102" i="9"/>
  <c r="F102" i="9"/>
  <c r="E102" i="9"/>
  <c r="B102" i="9" s="1"/>
  <c r="H101" i="9"/>
  <c r="E101" i="9" s="1"/>
  <c r="B101" i="9" s="1"/>
  <c r="G101" i="9"/>
  <c r="F101" i="9"/>
  <c r="H100" i="9"/>
  <c r="G100" i="9"/>
  <c r="F100" i="9"/>
  <c r="E100" i="9"/>
  <c r="B100" i="9" s="1"/>
  <c r="H99" i="9"/>
  <c r="E99" i="9" s="1"/>
  <c r="B99" i="9" s="1"/>
  <c r="G99" i="9"/>
  <c r="F99" i="9"/>
  <c r="H98" i="9"/>
  <c r="G98" i="9"/>
  <c r="F98" i="9"/>
  <c r="E98" i="9"/>
  <c r="B98" i="9" s="1"/>
  <c r="H97" i="9"/>
  <c r="E97" i="9" s="1"/>
  <c r="B97" i="9" s="1"/>
  <c r="G97" i="9"/>
  <c r="F97" i="9"/>
  <c r="H96" i="9"/>
  <c r="G96" i="9"/>
  <c r="F96" i="9"/>
  <c r="E96" i="9"/>
  <c r="B96" i="9" s="1"/>
  <c r="H95" i="9"/>
  <c r="E95" i="9" s="1"/>
  <c r="B95" i="9" s="1"/>
  <c r="G95" i="9"/>
  <c r="F95" i="9"/>
  <c r="H94" i="9"/>
  <c r="G94" i="9"/>
  <c r="F94" i="9"/>
  <c r="E94" i="9"/>
  <c r="B94" i="9" s="1"/>
  <c r="H93" i="9"/>
  <c r="E93" i="9" s="1"/>
  <c r="B93" i="9" s="1"/>
  <c r="G93" i="9"/>
  <c r="F93" i="9"/>
  <c r="H92" i="9"/>
  <c r="G92" i="9"/>
  <c r="F92" i="9"/>
  <c r="E92" i="9"/>
  <c r="B92" i="9" s="1"/>
  <c r="H91" i="9"/>
  <c r="E91" i="9" s="1"/>
  <c r="B91" i="9" s="1"/>
  <c r="G91" i="9"/>
  <c r="F91" i="9"/>
  <c r="H90" i="9"/>
  <c r="G90" i="9"/>
  <c r="F90" i="9"/>
  <c r="E90" i="9"/>
  <c r="B90" i="9" s="1"/>
  <c r="H89" i="9"/>
  <c r="E89" i="9" s="1"/>
  <c r="B89" i="9" s="1"/>
  <c r="G89" i="9"/>
  <c r="F89" i="9"/>
  <c r="H88" i="9"/>
  <c r="E88" i="9" s="1"/>
  <c r="B88" i="9" s="1"/>
  <c r="G88" i="9"/>
  <c r="F88" i="9"/>
  <c r="H87" i="9"/>
  <c r="E87" i="9" s="1"/>
  <c r="B87" i="9" s="1"/>
  <c r="G87" i="9"/>
  <c r="F87" i="9"/>
  <c r="H86" i="9"/>
  <c r="E86" i="9" s="1"/>
  <c r="B86" i="9" s="1"/>
  <c r="G86" i="9"/>
  <c r="F86" i="9"/>
  <c r="H85" i="9"/>
  <c r="E85" i="9" s="1"/>
  <c r="B85" i="9" s="1"/>
  <c r="G85" i="9"/>
  <c r="F85" i="9"/>
  <c r="H84" i="9"/>
  <c r="E84" i="9" s="1"/>
  <c r="B84" i="9" s="1"/>
  <c r="G84" i="9"/>
  <c r="F84" i="9"/>
  <c r="H83" i="9"/>
  <c r="E83" i="9" s="1"/>
  <c r="B83" i="9" s="1"/>
  <c r="G83" i="9"/>
  <c r="F83" i="9"/>
  <c r="H82" i="9"/>
  <c r="G82" i="9"/>
  <c r="F82" i="9"/>
  <c r="E82" i="9"/>
  <c r="B82" i="9" s="1"/>
  <c r="H81" i="9"/>
  <c r="E81" i="9" s="1"/>
  <c r="B81" i="9" s="1"/>
  <c r="G81" i="9"/>
  <c r="F81" i="9"/>
  <c r="H80" i="9"/>
  <c r="G80" i="9"/>
  <c r="F80" i="9"/>
  <c r="E80" i="9"/>
  <c r="B80" i="9" s="1"/>
  <c r="H79" i="9"/>
  <c r="E79" i="9" s="1"/>
  <c r="B79" i="9" s="1"/>
  <c r="G79" i="9"/>
  <c r="F79" i="9"/>
  <c r="H78" i="9"/>
  <c r="G78" i="9"/>
  <c r="F78" i="9"/>
  <c r="E78" i="9"/>
  <c r="B78" i="9" s="1"/>
  <c r="H77" i="9"/>
  <c r="G77" i="9"/>
  <c r="F77" i="9"/>
  <c r="E77" i="9"/>
  <c r="B77" i="9" s="1"/>
  <c r="H76" i="9"/>
  <c r="G76" i="9"/>
  <c r="F76" i="9"/>
  <c r="E76" i="9"/>
  <c r="B76" i="9"/>
  <c r="H75" i="9"/>
  <c r="G75" i="9"/>
  <c r="F75" i="9"/>
  <c r="E75" i="9"/>
  <c r="B75" i="9" s="1"/>
  <c r="H74" i="9"/>
  <c r="E74" i="9" s="1"/>
  <c r="B74" i="9" s="1"/>
  <c r="G74" i="9"/>
  <c r="F74" i="9"/>
  <c r="H73" i="9"/>
  <c r="G73" i="9"/>
  <c r="F73" i="9"/>
  <c r="E73" i="9"/>
  <c r="B73" i="9" s="1"/>
  <c r="H72" i="9"/>
  <c r="E72" i="9" s="1"/>
  <c r="B72" i="9" s="1"/>
  <c r="G72" i="9"/>
  <c r="F72" i="9"/>
  <c r="H71" i="9"/>
  <c r="G71" i="9"/>
  <c r="F71" i="9"/>
  <c r="E71" i="9"/>
  <c r="B71" i="9" s="1"/>
  <c r="H70" i="9"/>
  <c r="E70" i="9" s="1"/>
  <c r="B70" i="9" s="1"/>
  <c r="G70" i="9"/>
  <c r="F70" i="9"/>
  <c r="H69" i="9"/>
  <c r="G69" i="9"/>
  <c r="F69" i="9"/>
  <c r="E69" i="9"/>
  <c r="B69" i="9" s="1"/>
  <c r="H68" i="9"/>
  <c r="E68" i="9" s="1"/>
  <c r="B68" i="9" s="1"/>
  <c r="G68" i="9"/>
  <c r="F68" i="9"/>
  <c r="H67" i="9"/>
  <c r="G67" i="9"/>
  <c r="F67" i="9"/>
  <c r="E67" i="9"/>
  <c r="B67" i="9" s="1"/>
  <c r="H66" i="9"/>
  <c r="E66" i="9" s="1"/>
  <c r="B66" i="9" s="1"/>
  <c r="G66" i="9"/>
  <c r="F66" i="9"/>
  <c r="H65" i="9"/>
  <c r="G65" i="9"/>
  <c r="F65" i="9"/>
  <c r="E65" i="9"/>
  <c r="B65" i="9" s="1"/>
  <c r="H64" i="9"/>
  <c r="E64" i="9" s="1"/>
  <c r="B64" i="9" s="1"/>
  <c r="G64" i="9"/>
  <c r="F64" i="9"/>
  <c r="H63" i="9"/>
  <c r="G63" i="9"/>
  <c r="F63" i="9"/>
  <c r="E63" i="9"/>
  <c r="B63" i="9" s="1"/>
  <c r="H62" i="9"/>
  <c r="E62" i="9" s="1"/>
  <c r="B62" i="9" s="1"/>
  <c r="G62" i="9"/>
  <c r="F62" i="9"/>
  <c r="H61" i="9"/>
  <c r="G61" i="9"/>
  <c r="F61" i="9"/>
  <c r="E61" i="9"/>
  <c r="B61" i="9" s="1"/>
  <c r="H60" i="9"/>
  <c r="E60" i="9" s="1"/>
  <c r="B60" i="9" s="1"/>
  <c r="G60" i="9"/>
  <c r="F60" i="9"/>
  <c r="H59" i="9"/>
  <c r="G59" i="9"/>
  <c r="F59" i="9"/>
  <c r="E59" i="9"/>
  <c r="B59" i="9" s="1"/>
  <c r="H58" i="9"/>
  <c r="E58" i="9" s="1"/>
  <c r="B58" i="9" s="1"/>
  <c r="G58" i="9"/>
  <c r="F58" i="9"/>
  <c r="H57" i="9"/>
  <c r="G57" i="9"/>
  <c r="F57" i="9"/>
  <c r="E57" i="9"/>
  <c r="B57" i="9" s="1"/>
  <c r="H56" i="9"/>
  <c r="E56" i="9" s="1"/>
  <c r="B56" i="9" s="1"/>
  <c r="G56" i="9"/>
  <c r="F56" i="9"/>
  <c r="H55" i="9"/>
  <c r="G55" i="9"/>
  <c r="F55" i="9"/>
  <c r="E55" i="9"/>
  <c r="B55" i="9" s="1"/>
  <c r="H54" i="9"/>
  <c r="E54" i="9" s="1"/>
  <c r="B54" i="9" s="1"/>
  <c r="G54" i="9"/>
  <c r="F54" i="9"/>
  <c r="H53" i="9"/>
  <c r="E53" i="9" s="1"/>
  <c r="B53" i="9" s="1"/>
  <c r="G53" i="9"/>
  <c r="F53" i="9"/>
  <c r="H52" i="9"/>
  <c r="E52" i="9" s="1"/>
  <c r="B52" i="9" s="1"/>
  <c r="G52" i="9"/>
  <c r="F52" i="9"/>
  <c r="H51" i="9"/>
  <c r="E51" i="9" s="1"/>
  <c r="B51" i="9" s="1"/>
  <c r="G51" i="9"/>
  <c r="F51" i="9"/>
  <c r="H50" i="9"/>
  <c r="G50" i="9"/>
  <c r="F50" i="9"/>
  <c r="E50" i="9"/>
  <c r="B50" i="9" s="1"/>
  <c r="H49" i="9"/>
  <c r="E49" i="9" s="1"/>
  <c r="B49" i="9" s="1"/>
  <c r="G49" i="9"/>
  <c r="F49" i="9"/>
  <c r="H48" i="9"/>
  <c r="E48" i="9" s="1"/>
  <c r="B48" i="9" s="1"/>
  <c r="G48" i="9"/>
  <c r="F48" i="9"/>
  <c r="H47" i="9"/>
  <c r="E47" i="9" s="1"/>
  <c r="B47" i="9" s="1"/>
  <c r="G47" i="9"/>
  <c r="F47" i="9"/>
  <c r="H46" i="9"/>
  <c r="G46" i="9"/>
  <c r="F46" i="9"/>
  <c r="E46" i="9"/>
  <c r="B46" i="9" s="1"/>
  <c r="H45" i="9"/>
  <c r="E45" i="9" s="1"/>
  <c r="B45" i="9" s="1"/>
  <c r="G45" i="9"/>
  <c r="F45" i="9"/>
  <c r="H44" i="9"/>
  <c r="G44" i="9"/>
  <c r="F44" i="9"/>
  <c r="E44" i="9"/>
  <c r="B44" i="9" s="1"/>
  <c r="H43" i="9"/>
  <c r="E43" i="9" s="1"/>
  <c r="B43" i="9" s="1"/>
  <c r="G43" i="9"/>
  <c r="F43" i="9"/>
  <c r="H42" i="9"/>
  <c r="G42" i="9"/>
  <c r="F42" i="9"/>
  <c r="E42" i="9"/>
  <c r="B42" i="9" s="1"/>
  <c r="H41" i="9"/>
  <c r="E41" i="9" s="1"/>
  <c r="B41" i="9" s="1"/>
  <c r="G41" i="9"/>
  <c r="F41" i="9"/>
  <c r="H40" i="9"/>
  <c r="G40" i="9"/>
  <c r="F40" i="9"/>
  <c r="E40" i="9"/>
  <c r="B40" i="9" s="1"/>
  <c r="H39" i="9"/>
  <c r="E39" i="9" s="1"/>
  <c r="B39" i="9" s="1"/>
  <c r="G39" i="9"/>
  <c r="F39" i="9"/>
  <c r="H38" i="9"/>
  <c r="G38" i="9"/>
  <c r="F38" i="9"/>
  <c r="E38" i="9"/>
  <c r="B38" i="9" s="1"/>
  <c r="H37" i="9"/>
  <c r="G37" i="9"/>
  <c r="F37" i="9"/>
  <c r="H36" i="9"/>
  <c r="E36" i="9" s="1"/>
  <c r="B36" i="9" s="1"/>
  <c r="G36" i="9"/>
  <c r="F36" i="9"/>
  <c r="H35" i="9"/>
  <c r="E35" i="9" s="1"/>
  <c r="G35" i="9"/>
  <c r="F35" i="9"/>
  <c r="B35" i="9" s="1"/>
  <c r="H34" i="9"/>
  <c r="E34" i="9" s="1"/>
  <c r="B34" i="9" s="1"/>
  <c r="G34" i="9"/>
  <c r="F34" i="9"/>
  <c r="H33" i="9"/>
  <c r="E33" i="9" s="1"/>
  <c r="B33" i="9" s="1"/>
  <c r="G33" i="9"/>
  <c r="F33" i="9"/>
  <c r="H32" i="9"/>
  <c r="G32" i="9"/>
  <c r="F32" i="9"/>
  <c r="E32" i="9"/>
  <c r="B32" i="9" s="1"/>
  <c r="H31" i="9"/>
  <c r="G31" i="9"/>
  <c r="F31" i="9"/>
  <c r="H30" i="9"/>
  <c r="G30" i="9"/>
  <c r="F30" i="9"/>
  <c r="E30" i="9"/>
  <c r="B30" i="9" s="1"/>
  <c r="H29" i="9"/>
  <c r="E29" i="9" s="1"/>
  <c r="B29" i="9" s="1"/>
  <c r="G29" i="9"/>
  <c r="F29" i="9"/>
  <c r="H28" i="9"/>
  <c r="E28" i="9" s="1"/>
  <c r="B28" i="9" s="1"/>
  <c r="G28" i="9"/>
  <c r="F28" i="9"/>
  <c r="H27" i="9"/>
  <c r="E27" i="9" s="1"/>
  <c r="B27" i="9" s="1"/>
  <c r="G27" i="9"/>
  <c r="F27" i="9"/>
  <c r="H26" i="9"/>
  <c r="G26" i="9"/>
  <c r="F26" i="9"/>
  <c r="E26" i="9"/>
  <c r="B26" i="9" s="1"/>
  <c r="H25" i="9"/>
  <c r="E25" i="9" s="1"/>
  <c r="B25" i="9" s="1"/>
  <c r="G25" i="9"/>
  <c r="F25" i="9"/>
  <c r="F24" i="9"/>
  <c r="F4" i="9"/>
  <c r="O3" i="9"/>
  <c r="G296" i="9" s="1"/>
  <c r="I3" i="9"/>
  <c r="H3" i="9"/>
  <c r="G3" i="9"/>
  <c r="D104" i="8"/>
  <c r="D97" i="8"/>
  <c r="D92" i="8"/>
  <c r="D87" i="8"/>
  <c r="D82" i="8"/>
  <c r="D77" i="8"/>
  <c r="D72" i="8"/>
  <c r="D67" i="8"/>
  <c r="D62" i="8"/>
  <c r="D57" i="8"/>
  <c r="D52" i="8"/>
  <c r="D51" i="8" s="1"/>
  <c r="D45" i="8" s="1"/>
  <c r="I40" i="3" s="1"/>
  <c r="D46" i="8"/>
  <c r="D37" i="8"/>
  <c r="D27" i="8"/>
  <c r="D25" i="8" s="1"/>
  <c r="C1602" i="1" s="1"/>
  <c r="H1602" i="1" s="1"/>
  <c r="D18" i="8"/>
  <c r="C1595" i="1" s="1"/>
  <c r="G1595" i="1" s="1"/>
  <c r="D8" i="8"/>
  <c r="C1585" i="1" s="1"/>
  <c r="G1585" i="1" s="1"/>
  <c r="E44" i="7"/>
  <c r="D44" i="7"/>
  <c r="E39" i="7"/>
  <c r="D39" i="7"/>
  <c r="E38" i="7"/>
  <c r="D38" i="7"/>
  <c r="E30" i="7"/>
  <c r="D30" i="7"/>
  <c r="E23" i="7"/>
  <c r="D23" i="7"/>
  <c r="E22" i="7"/>
  <c r="D22" i="7"/>
  <c r="E14" i="7"/>
  <c r="D14" i="7"/>
  <c r="E7" i="7"/>
  <c r="D7" i="7"/>
  <c r="C1540" i="1" s="1"/>
  <c r="E6" i="7"/>
  <c r="D6" i="7"/>
  <c r="C1539" i="1" s="1"/>
  <c r="H1539" i="1" s="1"/>
  <c r="E5" i="7"/>
  <c r="D5" i="7"/>
  <c r="G346" i="9" s="1"/>
  <c r="E346" i="9" s="1"/>
  <c r="F140" i="6"/>
  <c r="F139" i="6"/>
  <c r="F138" i="6"/>
  <c r="F137" i="6"/>
  <c r="F136" i="6"/>
  <c r="F135" i="6"/>
  <c r="F134" i="6"/>
  <c r="F133" i="6"/>
  <c r="F132" i="6"/>
  <c r="F131" i="6"/>
  <c r="E130" i="6"/>
  <c r="D130" i="6"/>
  <c r="D129" i="6" s="1"/>
  <c r="F129" i="6" s="1"/>
  <c r="E129" i="6"/>
  <c r="F128" i="6"/>
  <c r="F127" i="6"/>
  <c r="F126" i="6"/>
  <c r="F125" i="6"/>
  <c r="F124" i="6"/>
  <c r="F123" i="6"/>
  <c r="E122" i="6"/>
  <c r="E114" i="6" s="1"/>
  <c r="D122" i="6"/>
  <c r="F121" i="6"/>
  <c r="F120" i="6"/>
  <c r="F119" i="6"/>
  <c r="E118" i="6"/>
  <c r="D118" i="6"/>
  <c r="F118" i="6" s="1"/>
  <c r="F117" i="6"/>
  <c r="F116" i="6"/>
  <c r="E115" i="6"/>
  <c r="D115" i="6"/>
  <c r="F115" i="6" s="1"/>
  <c r="D114"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E35" i="6" s="1"/>
  <c r="D50" i="6"/>
  <c r="F50" i="6" s="1"/>
  <c r="F49" i="6"/>
  <c r="F48" i="6"/>
  <c r="F47" i="6"/>
  <c r="F46" i="6"/>
  <c r="F45" i="6"/>
  <c r="F44" i="6"/>
  <c r="E43" i="6"/>
  <c r="D43" i="6"/>
  <c r="F43" i="6" s="1"/>
  <c r="F42" i="6"/>
  <c r="F41" i="6"/>
  <c r="F40" i="6"/>
  <c r="E39" i="6"/>
  <c r="D39" i="6"/>
  <c r="F39" i="6" s="1"/>
  <c r="F38" i="6"/>
  <c r="F37" i="6"/>
  <c r="E36" i="6"/>
  <c r="D36" i="6"/>
  <c r="F36" i="6" s="1"/>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E5" i="6" s="1"/>
  <c r="D13" i="6"/>
  <c r="F12" i="6"/>
  <c r="F11" i="6"/>
  <c r="E10" i="6"/>
  <c r="D10" i="6"/>
  <c r="F10" i="6" s="1"/>
  <c r="F9" i="6"/>
  <c r="F8" i="6"/>
  <c r="F7" i="6"/>
  <c r="E6" i="6"/>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F273" i="5"/>
  <c r="F272" i="5"/>
  <c r="F271" i="5"/>
  <c r="F270" i="5"/>
  <c r="F269" i="5"/>
  <c r="F268" i="5"/>
  <c r="F267" i="5"/>
  <c r="F266" i="5"/>
  <c r="F265" i="5"/>
  <c r="E264" i="5"/>
  <c r="D264" i="5"/>
  <c r="F264" i="5" s="1"/>
  <c r="F263" i="5"/>
  <c r="F262" i="5"/>
  <c r="F261" i="5"/>
  <c r="E260" i="5"/>
  <c r="D1264" i="1" s="1"/>
  <c r="D260" i="5"/>
  <c r="F259" i="5"/>
  <c r="F258" i="5"/>
  <c r="F257" i="5"/>
  <c r="E256" i="5"/>
  <c r="D256" i="5"/>
  <c r="F256" i="5" s="1"/>
  <c r="D255" i="5"/>
  <c r="F254" i="5"/>
  <c r="F253" i="5"/>
  <c r="E252" i="5"/>
  <c r="D1256" i="1" s="1"/>
  <c r="D252" i="5"/>
  <c r="F250" i="5"/>
  <c r="F249" i="5"/>
  <c r="E248" i="5"/>
  <c r="D1252" i="1" s="1"/>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H339" i="9" s="1"/>
  <c r="D220" i="5"/>
  <c r="F220" i="5" s="1"/>
  <c r="D219" i="5"/>
  <c r="G339" i="9" s="1"/>
  <c r="F218" i="5"/>
  <c r="F217" i="5"/>
  <c r="F216" i="5"/>
  <c r="F215" i="5"/>
  <c r="F214" i="5"/>
  <c r="F213" i="5"/>
  <c r="F212" i="5"/>
  <c r="E211" i="5"/>
  <c r="D211" i="5"/>
  <c r="F211" i="5" s="1"/>
  <c r="F210" i="5"/>
  <c r="F209" i="5"/>
  <c r="F208" i="5"/>
  <c r="F207" i="5"/>
  <c r="F206" i="5"/>
  <c r="F205" i="5"/>
  <c r="E204" i="5"/>
  <c r="E203" i="5" s="1"/>
  <c r="H338" i="9" s="1"/>
  <c r="D204" i="5"/>
  <c r="F204" i="5" s="1"/>
  <c r="D203" i="5"/>
  <c r="G338" i="9" s="1"/>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E181" i="5"/>
  <c r="D1185" i="1" s="1"/>
  <c r="D181" i="5"/>
  <c r="F180" i="5"/>
  <c r="F179" i="5"/>
  <c r="E178" i="5"/>
  <c r="H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D147" i="5" s="1"/>
  <c r="F149" i="5"/>
  <c r="F148" i="5"/>
  <c r="E147" i="5"/>
  <c r="D1152" i="1" s="1"/>
  <c r="F146" i="5"/>
  <c r="F145" i="5"/>
  <c r="F144" i="5"/>
  <c r="E143" i="5"/>
  <c r="D143" i="5"/>
  <c r="F143" i="5" s="1"/>
  <c r="F142" i="5"/>
  <c r="F141" i="5"/>
  <c r="F140" i="5"/>
  <c r="F139" i="5"/>
  <c r="F138" i="5"/>
  <c r="F137" i="5"/>
  <c r="E136" i="5"/>
  <c r="D1141" i="1" s="1"/>
  <c r="D136" i="5"/>
  <c r="E135" i="5"/>
  <c r="D1140" i="1" s="1"/>
  <c r="F134" i="5"/>
  <c r="F133" i="5"/>
  <c r="F132" i="5"/>
  <c r="F131" i="5"/>
  <c r="F130" i="5"/>
  <c r="F129" i="5"/>
  <c r="F128" i="5"/>
  <c r="E127" i="5"/>
  <c r="D127" i="5"/>
  <c r="F127" i="5" s="1"/>
  <c r="F126" i="5"/>
  <c r="F125" i="5"/>
  <c r="F124" i="5"/>
  <c r="F123" i="5"/>
  <c r="F122" i="5"/>
  <c r="F121" i="5"/>
  <c r="E120" i="5"/>
  <c r="D120" i="5"/>
  <c r="F120"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D88" i="5"/>
  <c r="F88" i="5" s="1"/>
  <c r="F87" i="5"/>
  <c r="F86" i="5"/>
  <c r="F85" i="5"/>
  <c r="F84" i="5"/>
  <c r="F83" i="5"/>
  <c r="E82" i="5"/>
  <c r="D82" i="5"/>
  <c r="F82" i="5" s="1"/>
  <c r="F81" i="5"/>
  <c r="F80" i="5"/>
  <c r="F79" i="5"/>
  <c r="F78" i="5"/>
  <c r="F77" i="5"/>
  <c r="E76" i="5"/>
  <c r="D76" i="5"/>
  <c r="F76" i="5" s="1"/>
  <c r="F75" i="5"/>
  <c r="F74" i="5"/>
  <c r="F73" i="5"/>
  <c r="F72" i="5"/>
  <c r="E71" i="5"/>
  <c r="E70" i="5" s="1"/>
  <c r="D71" i="5"/>
  <c r="D70" i="5"/>
  <c r="F70" i="5" s="1"/>
  <c r="F68" i="5"/>
  <c r="F67" i="5"/>
  <c r="F66" i="5"/>
  <c r="F65" i="5"/>
  <c r="F64" i="5"/>
  <c r="E63" i="5"/>
  <c r="D63" i="5"/>
  <c r="F63" i="5" s="1"/>
  <c r="F62" i="5"/>
  <c r="F61" i="5"/>
  <c r="F60" i="5"/>
  <c r="F59" i="5"/>
  <c r="F58" i="5"/>
  <c r="F57" i="5"/>
  <c r="E56" i="5"/>
  <c r="D56" i="5"/>
  <c r="F55" i="5"/>
  <c r="F54" i="5"/>
  <c r="F53" i="5"/>
  <c r="E52" i="5"/>
  <c r="D52" i="5"/>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E13" i="5"/>
  <c r="D13" i="5"/>
  <c r="D12"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D630" i="4"/>
  <c r="F630" i="4" s="1"/>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E597" i="4" s="1"/>
  <c r="D591" i="1" s="1"/>
  <c r="H591" i="1" s="1"/>
  <c r="D598" i="4"/>
  <c r="F598" i="4" s="1"/>
  <c r="D597" i="4"/>
  <c r="F597" i="4" s="1"/>
  <c r="F596" i="4"/>
  <c r="F595" i="4"/>
  <c r="E594" i="4"/>
  <c r="D594" i="4"/>
  <c r="F594" i="4" s="1"/>
  <c r="F593" i="4"/>
  <c r="F592" i="4"/>
  <c r="E591" i="4"/>
  <c r="D591" i="4"/>
  <c r="F591" i="4" s="1"/>
  <c r="F590" i="4"/>
  <c r="E589" i="4"/>
  <c r="D589" i="4"/>
  <c r="F589" i="4" s="1"/>
  <c r="F588" i="4"/>
  <c r="F587" i="4"/>
  <c r="F586" i="4"/>
  <c r="E585" i="4"/>
  <c r="D585" i="4"/>
  <c r="F585" i="4" s="1"/>
  <c r="E584" i="4"/>
  <c r="F583" i="4"/>
  <c r="F582" i="4"/>
  <c r="E581" i="4"/>
  <c r="D581" i="4"/>
  <c r="F581" i="4" s="1"/>
  <c r="F580" i="4"/>
  <c r="F579" i="4"/>
  <c r="E578" i="4"/>
  <c r="D578" i="4"/>
  <c r="F578" i="4" s="1"/>
  <c r="F577" i="4"/>
  <c r="F576" i="4"/>
  <c r="E575" i="4"/>
  <c r="D575" i="4"/>
  <c r="F575" i="4" s="1"/>
  <c r="F574" i="4"/>
  <c r="F573" i="4"/>
  <c r="E572" i="4"/>
  <c r="E571" i="4" s="1"/>
  <c r="D572" i="4"/>
  <c r="F572" i="4" s="1"/>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F534" i="4"/>
  <c r="F533" i="4"/>
  <c r="E532" i="4"/>
  <c r="D532" i="4"/>
  <c r="F532" i="4" s="1"/>
  <c r="F531" i="4"/>
  <c r="F530" i="4"/>
  <c r="E529" i="4"/>
  <c r="D529" i="4"/>
  <c r="F529" i="4" s="1"/>
  <c r="F528" i="4"/>
  <c r="F527" i="4"/>
  <c r="E526" i="4"/>
  <c r="D526" i="4"/>
  <c r="F526" i="4" s="1"/>
  <c r="F525" i="4"/>
  <c r="F524" i="4"/>
  <c r="E523" i="4"/>
  <c r="D523" i="4"/>
  <c r="F523" i="4" s="1"/>
  <c r="E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E491" i="4" s="1"/>
  <c r="D492" i="4"/>
  <c r="F492" i="4" s="1"/>
  <c r="D491" i="4"/>
  <c r="F491" i="4" s="1"/>
  <c r="F490" i="4"/>
  <c r="F489" i="4"/>
  <c r="E488" i="4"/>
  <c r="D488" i="4"/>
  <c r="F488" i="4" s="1"/>
  <c r="F487" i="4"/>
  <c r="F486" i="4"/>
  <c r="E485" i="4"/>
  <c r="D485" i="4"/>
  <c r="F485" i="4" s="1"/>
  <c r="F484" i="4"/>
  <c r="F483" i="4"/>
  <c r="F482" i="4"/>
  <c r="F481" i="4"/>
  <c r="E480" i="4"/>
  <c r="E479" i="4" s="1"/>
  <c r="D480" i="4"/>
  <c r="F480" i="4" s="1"/>
  <c r="D479" i="4"/>
  <c r="F479" i="4" s="1"/>
  <c r="F478" i="4"/>
  <c r="F477" i="4"/>
  <c r="E476" i="4"/>
  <c r="D476" i="4"/>
  <c r="F476" i="4" s="1"/>
  <c r="F475" i="4"/>
  <c r="F474" i="4"/>
  <c r="E473" i="4"/>
  <c r="D473" i="4"/>
  <c r="F473" i="4" s="1"/>
  <c r="F472" i="4"/>
  <c r="F471" i="4"/>
  <c r="E470" i="4"/>
  <c r="D470" i="4"/>
  <c r="F470" i="4" s="1"/>
  <c r="F469" i="4"/>
  <c r="F468" i="4"/>
  <c r="E467" i="4"/>
  <c r="D467" i="4"/>
  <c r="F467" i="4" s="1"/>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E430" i="4" s="1"/>
  <c r="D432" i="4"/>
  <c r="F432" i="4" s="1"/>
  <c r="D431" i="4"/>
  <c r="F431" i="4" s="1"/>
  <c r="E428" i="4"/>
  <c r="D423" i="1" s="1"/>
  <c r="D428" i="4"/>
  <c r="F428" i="4" s="1"/>
  <c r="E427" i="4"/>
  <c r="D427" i="4"/>
  <c r="D648" i="4" s="1"/>
  <c r="F648" i="4" s="1"/>
  <c r="E426" i="4"/>
  <c r="E647" i="4" s="1"/>
  <c r="D641" i="1" s="1"/>
  <c r="H641" i="1" s="1"/>
  <c r="D426" i="4"/>
  <c r="D647" i="4" s="1"/>
  <c r="F421" i="4"/>
  <c r="F420" i="4"/>
  <c r="F419" i="4"/>
  <c r="F416" i="4"/>
  <c r="F415" i="4"/>
  <c r="F414" i="4"/>
  <c r="F413" i="4"/>
  <c r="E412" i="4"/>
  <c r="D412" i="4"/>
  <c r="F412" i="4" s="1"/>
  <c r="F411" i="4"/>
  <c r="E410" i="4"/>
  <c r="D410" i="4"/>
  <c r="F410" i="4" s="1"/>
  <c r="F409" i="4"/>
  <c r="F408" i="4"/>
  <c r="E407" i="4"/>
  <c r="E406" i="4" s="1"/>
  <c r="D407" i="4"/>
  <c r="F407" i="4" s="1"/>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F372" i="4"/>
  <c r="F371" i="4"/>
  <c r="F370" i="4"/>
  <c r="F369" i="4"/>
  <c r="F368" i="4"/>
  <c r="F367" i="4"/>
  <c r="E366" i="4"/>
  <c r="D366" i="4"/>
  <c r="F366" i="4" s="1"/>
  <c r="F365" i="4"/>
  <c r="F364" i="4"/>
  <c r="F363" i="4"/>
  <c r="E362" i="4"/>
  <c r="D362" i="4"/>
  <c r="F362" i="4" s="1"/>
  <c r="E361" i="4"/>
  <c r="E360" i="4" s="1"/>
  <c r="F359" i="4"/>
  <c r="E358" i="4"/>
  <c r="D358" i="4"/>
  <c r="F358" i="4" s="1"/>
  <c r="F357" i="4"/>
  <c r="F356" i="4"/>
  <c r="E355" i="4"/>
  <c r="E354" i="4" s="1"/>
  <c r="D355" i="4"/>
  <c r="F355" i="4" s="1"/>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F320" i="4"/>
  <c r="F319" i="4"/>
  <c r="F318" i="4"/>
  <c r="F317" i="4"/>
  <c r="F316" i="4"/>
  <c r="F315" i="4"/>
  <c r="E314" i="4"/>
  <c r="D314" i="4"/>
  <c r="F314" i="4" s="1"/>
  <c r="F313" i="4"/>
  <c r="F312" i="4"/>
  <c r="F311" i="4"/>
  <c r="E310" i="4"/>
  <c r="D310" i="4"/>
  <c r="F310" i="4" s="1"/>
  <c r="E309" i="4"/>
  <c r="F306" i="4"/>
  <c r="F305" i="4"/>
  <c r="F304" i="4"/>
  <c r="F303" i="4"/>
  <c r="F302" i="4"/>
  <c r="E298" i="4"/>
  <c r="D298" i="4"/>
  <c r="F298" i="4" s="1"/>
  <c r="E297" i="4"/>
  <c r="D297" i="4"/>
  <c r="F297" i="4" s="1"/>
  <c r="F296" i="4"/>
  <c r="F295" i="4"/>
  <c r="F294" i="4"/>
  <c r="F293" i="4"/>
  <c r="F292" i="4"/>
  <c r="F291" i="4"/>
  <c r="F290" i="4"/>
  <c r="E289" i="4"/>
  <c r="D285" i="1" s="1"/>
  <c r="H285" i="1" s="1"/>
  <c r="D289" i="4"/>
  <c r="F289" i="4" s="1"/>
  <c r="F288" i="4"/>
  <c r="F287" i="4"/>
  <c r="F286" i="4"/>
  <c r="F285" i="4"/>
  <c r="F284" i="4"/>
  <c r="E283" i="4"/>
  <c r="D283" i="4"/>
  <c r="F283" i="4" s="1"/>
  <c r="F282" i="4"/>
  <c r="F281" i="4"/>
  <c r="F280" i="4"/>
  <c r="F279" i="4"/>
  <c r="E278" i="4"/>
  <c r="D278" i="4"/>
  <c r="F277" i="4"/>
  <c r="F276" i="4"/>
  <c r="F275" i="4"/>
  <c r="E274" i="4"/>
  <c r="D274" i="4"/>
  <c r="F274" i="4" s="1"/>
  <c r="D273" i="4"/>
  <c r="F272" i="4"/>
  <c r="F271" i="4"/>
  <c r="F270" i="4"/>
  <c r="E269" i="4"/>
  <c r="D269" i="4"/>
  <c r="F269" i="4" s="1"/>
  <c r="F268" i="4"/>
  <c r="F267" i="4"/>
  <c r="F266" i="4"/>
  <c r="F265" i="4"/>
  <c r="F264" i="4"/>
  <c r="E263" i="4"/>
  <c r="D263" i="4"/>
  <c r="F263" i="4" s="1"/>
  <c r="E262" i="4"/>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26" i="1" s="1"/>
  <c r="F229" i="4"/>
  <c r="F228" i="4"/>
  <c r="F227" i="4"/>
  <c r="F226" i="4"/>
  <c r="E225" i="4"/>
  <c r="D225" i="4"/>
  <c r="F225" i="4" s="1"/>
  <c r="F224" i="4"/>
  <c r="F223" i="4"/>
  <c r="E222" i="4"/>
  <c r="E221" i="4" s="1"/>
  <c r="D222" i="4"/>
  <c r="F222" i="4" s="1"/>
  <c r="D221" i="4"/>
  <c r="F221" i="4" s="1"/>
  <c r="F220" i="4"/>
  <c r="F219" i="4"/>
  <c r="F218" i="4"/>
  <c r="F217" i="4"/>
  <c r="E216" i="4"/>
  <c r="E202" i="4" s="1"/>
  <c r="D198" i="1" s="1"/>
  <c r="D216" i="4"/>
  <c r="F215" i="4"/>
  <c r="F214" i="4"/>
  <c r="F213" i="4"/>
  <c r="F212" i="4"/>
  <c r="F211" i="4"/>
  <c r="F210" i="4"/>
  <c r="F209" i="4"/>
  <c r="E208" i="4"/>
  <c r="D208" i="4"/>
  <c r="F208" i="4" s="1"/>
  <c r="F207" i="4"/>
  <c r="F206" i="4"/>
  <c r="F205" i="4"/>
  <c r="F204" i="4"/>
  <c r="E203" i="4"/>
  <c r="D203" i="4"/>
  <c r="F203" i="4" s="1"/>
  <c r="F201" i="4"/>
  <c r="F200" i="4"/>
  <c r="F199" i="4"/>
  <c r="F198" i="4"/>
  <c r="F197" i="4"/>
  <c r="F196" i="4"/>
  <c r="F195" i="4"/>
  <c r="E194" i="4"/>
  <c r="D190" i="1" s="1"/>
  <c r="H190" i="1" s="1"/>
  <c r="D194" i="4"/>
  <c r="F193" i="4"/>
  <c r="F192" i="4"/>
  <c r="F191" i="4"/>
  <c r="F190" i="4"/>
  <c r="E189" i="4"/>
  <c r="D189" i="4"/>
  <c r="F189" i="4" s="1"/>
  <c r="F188" i="4"/>
  <c r="F187" i="4"/>
  <c r="F186" i="4"/>
  <c r="F185" i="4"/>
  <c r="F184" i="4"/>
  <c r="F183" i="4"/>
  <c r="F182" i="4"/>
  <c r="F181" i="4"/>
  <c r="F180" i="4"/>
  <c r="F179" i="4"/>
  <c r="E178" i="4"/>
  <c r="E164" i="4" s="1"/>
  <c r="D160" i="1" s="1"/>
  <c r="D178" i="4"/>
  <c r="F177" i="4"/>
  <c r="F176" i="4"/>
  <c r="F175" i="4"/>
  <c r="F174" i="4"/>
  <c r="F173" i="4"/>
  <c r="F172" i="4"/>
  <c r="F171" i="4"/>
  <c r="E170" i="4"/>
  <c r="D170" i="4"/>
  <c r="F170" i="4" s="1"/>
  <c r="F169" i="4"/>
  <c r="F168" i="4"/>
  <c r="F167" i="4"/>
  <c r="F166" i="4"/>
  <c r="E165" i="4"/>
  <c r="D165" i="4"/>
  <c r="F165" i="4" s="1"/>
  <c r="F163" i="4"/>
  <c r="F162" i="4"/>
  <c r="F161" i="4"/>
  <c r="E160" i="4"/>
  <c r="D160" i="4"/>
  <c r="F160" i="4" s="1"/>
  <c r="F159" i="4"/>
  <c r="F158" i="4"/>
  <c r="F157" i="4"/>
  <c r="F156" i="4"/>
  <c r="F155" i="4"/>
  <c r="E154" i="4"/>
  <c r="E153" i="4" s="1"/>
  <c r="D154" i="4"/>
  <c r="F154" i="4" s="1"/>
  <c r="D153" i="4"/>
  <c r="F151" i="4"/>
  <c r="F150" i="4"/>
  <c r="F149" i="4"/>
  <c r="F148" i="4"/>
  <c r="F147" i="4"/>
  <c r="F146" i="4"/>
  <c r="F145" i="4"/>
  <c r="F144" i="4"/>
  <c r="F143" i="4"/>
  <c r="F142" i="4"/>
  <c r="E141" i="4"/>
  <c r="D141" i="4"/>
  <c r="F141" i="4" s="1"/>
  <c r="E140" i="4"/>
  <c r="D136" i="1" s="1"/>
  <c r="F139" i="4"/>
  <c r="F138" i="4"/>
  <c r="F137" i="4"/>
  <c r="F136" i="4"/>
  <c r="E135" i="4"/>
  <c r="D135" i="4"/>
  <c r="F135" i="4" s="1"/>
  <c r="E134" i="4"/>
  <c r="F133" i="4"/>
  <c r="F132" i="4"/>
  <c r="F131" i="4"/>
  <c r="F130" i="4"/>
  <c r="E129" i="4"/>
  <c r="D129" i="4"/>
  <c r="F129" i="4" s="1"/>
  <c r="F128" i="4"/>
  <c r="F127" i="4"/>
  <c r="E126" i="4"/>
  <c r="E125" i="4" s="1"/>
  <c r="D126" i="4"/>
  <c r="F126" i="4" s="1"/>
  <c r="D125" i="4"/>
  <c r="F125" i="4" s="1"/>
  <c r="F124" i="4"/>
  <c r="F123" i="4"/>
  <c r="F122" i="4"/>
  <c r="F121" i="4"/>
  <c r="E120" i="4"/>
  <c r="D120" i="4"/>
  <c r="F120" i="4" s="1"/>
  <c r="F119" i="4"/>
  <c r="F118" i="4"/>
  <c r="F117" i="4"/>
  <c r="F116" i="4"/>
  <c r="F115" i="4"/>
  <c r="F114" i="4"/>
  <c r="F113" i="4"/>
  <c r="E112" i="4"/>
  <c r="D108" i="1" s="1"/>
  <c r="H108" i="1" s="1"/>
  <c r="D112" i="4"/>
  <c r="F111" i="4"/>
  <c r="F110" i="4"/>
  <c r="F109" i="4"/>
  <c r="F108" i="4"/>
  <c r="E107" i="4"/>
  <c r="D103" i="1" s="1"/>
  <c r="H103" i="1" s="1"/>
  <c r="D107" i="4"/>
  <c r="E106" i="4"/>
  <c r="D102" i="1" s="1"/>
  <c r="F105" i="4"/>
  <c r="F104" i="4"/>
  <c r="F103" i="4"/>
  <c r="F102" i="4"/>
  <c r="F101" i="4"/>
  <c r="F100" i="4"/>
  <c r="F99" i="4"/>
  <c r="E98" i="4"/>
  <c r="D94" i="1" s="1"/>
  <c r="H94" i="1" s="1"/>
  <c r="D98" i="4"/>
  <c r="F98" i="4" s="1"/>
  <c r="F97" i="4"/>
  <c r="F96" i="4"/>
  <c r="F95" i="4"/>
  <c r="F94" i="4"/>
  <c r="F93" i="4"/>
  <c r="F92" i="4"/>
  <c r="E91" i="4"/>
  <c r="E82" i="4" s="1"/>
  <c r="D78" i="1" s="1"/>
  <c r="D91" i="4"/>
  <c r="F90" i="4"/>
  <c r="F89" i="4"/>
  <c r="F88" i="4"/>
  <c r="F87" i="4"/>
  <c r="F86" i="4"/>
  <c r="F85" i="4"/>
  <c r="F84" i="4"/>
  <c r="E83" i="4"/>
  <c r="D83" i="4"/>
  <c r="F83" i="4" s="1"/>
  <c r="F81" i="4"/>
  <c r="F80" i="4"/>
  <c r="F79" i="4"/>
  <c r="F78" i="4"/>
  <c r="E77" i="4"/>
  <c r="D77" i="4"/>
  <c r="F77" i="4" s="1"/>
  <c r="F76" i="4"/>
  <c r="F75" i="4"/>
  <c r="E74" i="4"/>
  <c r="D74" i="4"/>
  <c r="F73" i="4"/>
  <c r="F72" i="4"/>
  <c r="E71" i="4"/>
  <c r="D71" i="4"/>
  <c r="F71" i="4" s="1"/>
  <c r="F70" i="4"/>
  <c r="F69" i="4"/>
  <c r="E68" i="4"/>
  <c r="D64" i="1" s="1"/>
  <c r="H64" i="1" s="1"/>
  <c r="D68" i="4"/>
  <c r="F68" i="4" s="1"/>
  <c r="F67" i="4"/>
  <c r="F66" i="4"/>
  <c r="F65" i="4"/>
  <c r="E64" i="4"/>
  <c r="D64" i="4"/>
  <c r="F64" i="4" s="1"/>
  <c r="F63" i="4"/>
  <c r="F62" i="4"/>
  <c r="E61" i="4"/>
  <c r="D61" i="4"/>
  <c r="F60" i="4"/>
  <c r="F59" i="4"/>
  <c r="E58" i="4"/>
  <c r="D58" i="4"/>
  <c r="F58" i="4" s="1"/>
  <c r="F57" i="4"/>
  <c r="F56" i="4"/>
  <c r="F55" i="4"/>
  <c r="F54" i="4"/>
  <c r="E53" i="4"/>
  <c r="D53" i="4"/>
  <c r="F53" i="4" s="1"/>
  <c r="F52" i="4"/>
  <c r="F51" i="4"/>
  <c r="E50" i="4"/>
  <c r="D50" i="4"/>
  <c r="F50" i="4" s="1"/>
  <c r="F48" i="4"/>
  <c r="F47" i="4"/>
  <c r="F46" i="4"/>
  <c r="F45" i="4"/>
  <c r="E44" i="4"/>
  <c r="E43" i="4" s="1"/>
  <c r="D39" i="1" s="1"/>
  <c r="H39" i="1" s="1"/>
  <c r="D44" i="4"/>
  <c r="F44" i="4" s="1"/>
  <c r="D43" i="4"/>
  <c r="F43" i="4" s="1"/>
  <c r="F42" i="4"/>
  <c r="F41" i="4"/>
  <c r="F40" i="4"/>
  <c r="E39" i="4"/>
  <c r="D35" i="1" s="1"/>
  <c r="H35" i="1" s="1"/>
  <c r="D39" i="4"/>
  <c r="F39" i="4" s="1"/>
  <c r="F38" i="4"/>
  <c r="F37" i="4"/>
  <c r="E36" i="4"/>
  <c r="D32" i="1" s="1"/>
  <c r="H32" i="1" s="1"/>
  <c r="D36" i="4"/>
  <c r="F36" i="4" s="1"/>
  <c r="F35" i="4"/>
  <c r="F34" i="4"/>
  <c r="F33" i="4"/>
  <c r="F32" i="4"/>
  <c r="F31" i="4"/>
  <c r="F30" i="4"/>
  <c r="E29" i="4"/>
  <c r="D25" i="1" s="1"/>
  <c r="H25" i="1" s="1"/>
  <c r="D29" i="4"/>
  <c r="F28" i="4"/>
  <c r="F27" i="4"/>
  <c r="F26" i="4"/>
  <c r="F25" i="4"/>
  <c r="F24" i="4"/>
  <c r="E23" i="4"/>
  <c r="D23" i="4"/>
  <c r="F22" i="4"/>
  <c r="F21" i="4"/>
  <c r="F20" i="4"/>
  <c r="F19" i="4"/>
  <c r="F18" i="4"/>
  <c r="E17" i="4"/>
  <c r="D13" i="1" s="1"/>
  <c r="H13" i="1" s="1"/>
  <c r="D17" i="4"/>
  <c r="F17" i="4" s="1"/>
  <c r="F16" i="4"/>
  <c r="F15" i="4"/>
  <c r="F14" i="4"/>
  <c r="F13" i="4"/>
  <c r="F12" i="4"/>
  <c r="F11" i="4"/>
  <c r="F10" i="4"/>
  <c r="F9" i="4"/>
  <c r="E8" i="4"/>
  <c r="D8" i="4"/>
  <c r="D7" i="4"/>
  <c r="I41" i="3"/>
  <c r="G41" i="3"/>
  <c r="B41" i="3"/>
  <c r="G40" i="3"/>
  <c r="B40" i="3"/>
  <c r="G39" i="3"/>
  <c r="B39" i="3"/>
  <c r="H38" i="3"/>
  <c r="G38" i="3"/>
  <c r="B38" i="3"/>
  <c r="I36" i="3"/>
  <c r="H36" i="3"/>
  <c r="G36" i="3"/>
  <c r="B36" i="3"/>
  <c r="I35" i="3"/>
  <c r="H35" i="3"/>
  <c r="G35" i="3"/>
  <c r="B35" i="3"/>
  <c r="I34" i="3"/>
  <c r="H34" i="3"/>
  <c r="G34" i="3"/>
  <c r="B34" i="3"/>
  <c r="I33" i="3"/>
  <c r="H33" i="3"/>
  <c r="G33" i="3"/>
  <c r="B33" i="3"/>
  <c r="G31" i="3"/>
  <c r="B31" i="3"/>
  <c r="H30" i="3"/>
  <c r="G30" i="3"/>
  <c r="B30" i="3"/>
  <c r="I29" i="3"/>
  <c r="H29" i="3"/>
  <c r="G29" i="3"/>
  <c r="B29" i="3"/>
  <c r="H28" i="3"/>
  <c r="G28" i="3"/>
  <c r="B28" i="3"/>
  <c r="H27" i="3"/>
  <c r="G27" i="3"/>
  <c r="B27" i="3"/>
  <c r="G25" i="3"/>
  <c r="B25" i="3"/>
  <c r="G24" i="3"/>
  <c r="B24" i="3"/>
  <c r="G23" i="3"/>
  <c r="B23" i="3"/>
  <c r="G22" i="3"/>
  <c r="B22" i="3"/>
  <c r="G20" i="3"/>
  <c r="B20" i="3"/>
  <c r="G19" i="3"/>
  <c r="B19" i="3"/>
  <c r="G18" i="3"/>
  <c r="B18" i="3"/>
  <c r="G17" i="3"/>
  <c r="B17" i="3"/>
  <c r="H10" i="3" a="1"/>
  <c r="H10" i="3" s="1"/>
  <c r="L3" i="9" s="1"/>
  <c r="H1686" i="1"/>
  <c r="C1686" i="1"/>
  <c r="G1686" i="1" s="1"/>
  <c r="G1685" i="1"/>
  <c r="C1685" i="1"/>
  <c r="H1685" i="1" s="1"/>
  <c r="C1684" i="1"/>
  <c r="G1684" i="1" s="1"/>
  <c r="C1683" i="1"/>
  <c r="H1683" i="1" s="1"/>
  <c r="H1682" i="1"/>
  <c r="C1682" i="1"/>
  <c r="G1682" i="1" s="1"/>
  <c r="C1681" i="1"/>
  <c r="H1681" i="1" s="1"/>
  <c r="H1680" i="1"/>
  <c r="C1680" i="1"/>
  <c r="G1680" i="1" s="1"/>
  <c r="G1679" i="1"/>
  <c r="C1679" i="1"/>
  <c r="H1679" i="1" s="1"/>
  <c r="H1678" i="1"/>
  <c r="C1678" i="1"/>
  <c r="G1678" i="1" s="1"/>
  <c r="G1677" i="1"/>
  <c r="C1677" i="1"/>
  <c r="H1677" i="1" s="1"/>
  <c r="H1676" i="1"/>
  <c r="C1676" i="1"/>
  <c r="G1676" i="1" s="1"/>
  <c r="G1675" i="1"/>
  <c r="C1675" i="1"/>
  <c r="H1675" i="1" s="1"/>
  <c r="H1674" i="1"/>
  <c r="C1674" i="1"/>
  <c r="G1674" i="1" s="1"/>
  <c r="G1673" i="1"/>
  <c r="C1673" i="1"/>
  <c r="H1673" i="1" s="1"/>
  <c r="H1672" i="1"/>
  <c r="C1672" i="1"/>
  <c r="G1672" i="1" s="1"/>
  <c r="G1671" i="1"/>
  <c r="C1671" i="1"/>
  <c r="H1671" i="1" s="1"/>
  <c r="H1670" i="1"/>
  <c r="C1670" i="1"/>
  <c r="G1670" i="1" s="1"/>
  <c r="G1669" i="1"/>
  <c r="C1669" i="1"/>
  <c r="H1669" i="1" s="1"/>
  <c r="H1668" i="1"/>
  <c r="C1668" i="1"/>
  <c r="G1668" i="1" s="1"/>
  <c r="G1667" i="1"/>
  <c r="C1667" i="1"/>
  <c r="H1667" i="1" s="1"/>
  <c r="H1666" i="1"/>
  <c r="C1666" i="1"/>
  <c r="G1666" i="1" s="1"/>
  <c r="G1665" i="1"/>
  <c r="C1665" i="1"/>
  <c r="H1665" i="1" s="1"/>
  <c r="H1664" i="1"/>
  <c r="C1664" i="1"/>
  <c r="G1664" i="1" s="1"/>
  <c r="G1663" i="1"/>
  <c r="C1663" i="1"/>
  <c r="H1663" i="1" s="1"/>
  <c r="H1662" i="1"/>
  <c r="C1662" i="1"/>
  <c r="G1662" i="1" s="1"/>
  <c r="G1661" i="1"/>
  <c r="C1661" i="1"/>
  <c r="H1661" i="1" s="1"/>
  <c r="H1660" i="1"/>
  <c r="C1660" i="1"/>
  <c r="G1660" i="1" s="1"/>
  <c r="G1659" i="1"/>
  <c r="C1659" i="1"/>
  <c r="H1659" i="1" s="1"/>
  <c r="H1658" i="1"/>
  <c r="C1658" i="1"/>
  <c r="G1658" i="1" s="1"/>
  <c r="G1657" i="1"/>
  <c r="C1657" i="1"/>
  <c r="H1657" i="1" s="1"/>
  <c r="H1656" i="1"/>
  <c r="C1656" i="1"/>
  <c r="G1656" i="1" s="1"/>
  <c r="G1655" i="1"/>
  <c r="C1655" i="1"/>
  <c r="H1655" i="1" s="1"/>
  <c r="H1654" i="1"/>
  <c r="C1654" i="1"/>
  <c r="G1654" i="1" s="1"/>
  <c r="G1653" i="1"/>
  <c r="C1653" i="1"/>
  <c r="H1653" i="1" s="1"/>
  <c r="H1652" i="1"/>
  <c r="C1652" i="1"/>
  <c r="G1652" i="1" s="1"/>
  <c r="G1651" i="1"/>
  <c r="C1651" i="1"/>
  <c r="H1651" i="1" s="1"/>
  <c r="H1650" i="1"/>
  <c r="C1650" i="1"/>
  <c r="G1650" i="1" s="1"/>
  <c r="G1649" i="1"/>
  <c r="C1649" i="1"/>
  <c r="H1649" i="1" s="1"/>
  <c r="H1648" i="1"/>
  <c r="C1648" i="1"/>
  <c r="G1648" i="1" s="1"/>
  <c r="G1647" i="1"/>
  <c r="C1647" i="1"/>
  <c r="H1647" i="1" s="1"/>
  <c r="H1646" i="1"/>
  <c r="C1646" i="1"/>
  <c r="G1646" i="1" s="1"/>
  <c r="G1645" i="1"/>
  <c r="C1645" i="1"/>
  <c r="H1645" i="1" s="1"/>
  <c r="H1644" i="1"/>
  <c r="C1644" i="1"/>
  <c r="G1644" i="1" s="1"/>
  <c r="G1643" i="1"/>
  <c r="C1643" i="1"/>
  <c r="H1643" i="1" s="1"/>
  <c r="H1642" i="1"/>
  <c r="C1642" i="1"/>
  <c r="G1642" i="1" s="1"/>
  <c r="G1641" i="1"/>
  <c r="C1641" i="1"/>
  <c r="H1641" i="1" s="1"/>
  <c r="H1640" i="1"/>
  <c r="C1640" i="1"/>
  <c r="G1640" i="1" s="1"/>
  <c r="G1639" i="1"/>
  <c r="C1639" i="1"/>
  <c r="H1639" i="1" s="1"/>
  <c r="H1638" i="1"/>
  <c r="C1638" i="1"/>
  <c r="G1638" i="1" s="1"/>
  <c r="G1637" i="1"/>
  <c r="C1637" i="1"/>
  <c r="H1637" i="1" s="1"/>
  <c r="H1636" i="1"/>
  <c r="C1636" i="1"/>
  <c r="G1636" i="1" s="1"/>
  <c r="G1635" i="1"/>
  <c r="C1635" i="1"/>
  <c r="H1635" i="1" s="1"/>
  <c r="H1634" i="1"/>
  <c r="C1634" i="1"/>
  <c r="G1634" i="1" s="1"/>
  <c r="G1633" i="1"/>
  <c r="C1633" i="1"/>
  <c r="H1633" i="1" s="1"/>
  <c r="H1632" i="1"/>
  <c r="C1632" i="1"/>
  <c r="G1632" i="1" s="1"/>
  <c r="G1631" i="1"/>
  <c r="C1631" i="1"/>
  <c r="H1631" i="1" s="1"/>
  <c r="H1630" i="1"/>
  <c r="C1630" i="1"/>
  <c r="G1630" i="1" s="1"/>
  <c r="G1629" i="1"/>
  <c r="C1629" i="1"/>
  <c r="H1629" i="1" s="1"/>
  <c r="H1628" i="1"/>
  <c r="C1628" i="1"/>
  <c r="G1628" i="1" s="1"/>
  <c r="G1627" i="1"/>
  <c r="C1627" i="1"/>
  <c r="H1627" i="1" s="1"/>
  <c r="H1626" i="1"/>
  <c r="C1626" i="1"/>
  <c r="G1626" i="1" s="1"/>
  <c r="C1625" i="1"/>
  <c r="G1625" i="1" s="1"/>
  <c r="G1624" i="1"/>
  <c r="C1624" i="1"/>
  <c r="H1624" i="1" s="1"/>
  <c r="C1623" i="1"/>
  <c r="G1623" i="1" s="1"/>
  <c r="G1622" i="1"/>
  <c r="C1622" i="1"/>
  <c r="H1622" i="1" s="1"/>
  <c r="G1620" i="1"/>
  <c r="C1620" i="1"/>
  <c r="H1620" i="1" s="1"/>
  <c r="C1619" i="1"/>
  <c r="G1619" i="1" s="1"/>
  <c r="G1618" i="1"/>
  <c r="C1618" i="1"/>
  <c r="H1618" i="1" s="1"/>
  <c r="C1617" i="1"/>
  <c r="G1617" i="1" s="1"/>
  <c r="G1616" i="1"/>
  <c r="C1616" i="1"/>
  <c r="H1616" i="1" s="1"/>
  <c r="C1615" i="1"/>
  <c r="G1615" i="1" s="1"/>
  <c r="G1614" i="1"/>
  <c r="C1614" i="1"/>
  <c r="H1614" i="1" s="1"/>
  <c r="C1613" i="1"/>
  <c r="G1613" i="1" s="1"/>
  <c r="C1612" i="1"/>
  <c r="H1612" i="1" s="1"/>
  <c r="C1611" i="1"/>
  <c r="G1611" i="1" s="1"/>
  <c r="C1610" i="1"/>
  <c r="H1610" i="1" s="1"/>
  <c r="C1609" i="1"/>
  <c r="G1609" i="1" s="1"/>
  <c r="C1608" i="1"/>
  <c r="H1608" i="1" s="1"/>
  <c r="C1607" i="1"/>
  <c r="G1607" i="1" s="1"/>
  <c r="C1606" i="1"/>
  <c r="H1606" i="1" s="1"/>
  <c r="C1605" i="1"/>
  <c r="G1605" i="1" s="1"/>
  <c r="C1603" i="1"/>
  <c r="G1603" i="1" s="1"/>
  <c r="C1601" i="1"/>
  <c r="G1601" i="1" s="1"/>
  <c r="C1600" i="1"/>
  <c r="H1600" i="1" s="1"/>
  <c r="C1599" i="1"/>
  <c r="G1599" i="1" s="1"/>
  <c r="C1598" i="1"/>
  <c r="H1598" i="1" s="1"/>
  <c r="C1597" i="1"/>
  <c r="G1597" i="1" s="1"/>
  <c r="C1596" i="1"/>
  <c r="H1596" i="1" s="1"/>
  <c r="C1594" i="1"/>
  <c r="H1594" i="1" s="1"/>
  <c r="C1593" i="1"/>
  <c r="G1593" i="1" s="1"/>
  <c r="G1592" i="1"/>
  <c r="C1592" i="1"/>
  <c r="H1592" i="1" s="1"/>
  <c r="C1591" i="1"/>
  <c r="G1591" i="1" s="1"/>
  <c r="C1590" i="1"/>
  <c r="H1590" i="1" s="1"/>
  <c r="C1589" i="1"/>
  <c r="G1589" i="1" s="1"/>
  <c r="G1588" i="1"/>
  <c r="C1588" i="1"/>
  <c r="H1588" i="1" s="1"/>
  <c r="C1587" i="1"/>
  <c r="G1587" i="1" s="1"/>
  <c r="C1586" i="1"/>
  <c r="H1586" i="1" s="1"/>
  <c r="C1584" i="1"/>
  <c r="H1584" i="1" s="1"/>
  <c r="C1582" i="1"/>
  <c r="G1582" i="1" s="1"/>
  <c r="D1581" i="1"/>
  <c r="J1581" i="1" s="1"/>
  <c r="C1581" i="1"/>
  <c r="G1581" i="1" s="1"/>
  <c r="D1580" i="1"/>
  <c r="J1580" i="1" s="1"/>
  <c r="C1580" i="1"/>
  <c r="G1580" i="1" s="1"/>
  <c r="D1579" i="1"/>
  <c r="J1579" i="1" s="1"/>
  <c r="C1579" i="1"/>
  <c r="G1579" i="1" s="1"/>
  <c r="D1578" i="1"/>
  <c r="J1578" i="1" s="1"/>
  <c r="C1578" i="1"/>
  <c r="G1578" i="1" s="1"/>
  <c r="D1577" i="1"/>
  <c r="H1577" i="1" s="1"/>
  <c r="C1577" i="1"/>
  <c r="G1577" i="1" s="1"/>
  <c r="D1576" i="1"/>
  <c r="J1576" i="1" s="1"/>
  <c r="C1576" i="1"/>
  <c r="G1576" i="1" s="1"/>
  <c r="D1575" i="1"/>
  <c r="J1575" i="1" s="1"/>
  <c r="C1575" i="1"/>
  <c r="G1575" i="1" s="1"/>
  <c r="D1574" i="1"/>
  <c r="J1574" i="1" s="1"/>
  <c r="C1574" i="1"/>
  <c r="G1574" i="1" s="1"/>
  <c r="D1573" i="1"/>
  <c r="J1573" i="1" s="1"/>
  <c r="C1573" i="1"/>
  <c r="G1573" i="1" s="1"/>
  <c r="D1572" i="1"/>
  <c r="H1572" i="1" s="1"/>
  <c r="C1572" i="1"/>
  <c r="G1572" i="1" s="1"/>
  <c r="D1571" i="1"/>
  <c r="H1571" i="1" s="1"/>
  <c r="C1571" i="1"/>
  <c r="G1571" i="1" s="1"/>
  <c r="D1570" i="1"/>
  <c r="J1570" i="1" s="1"/>
  <c r="C1570" i="1"/>
  <c r="G1570" i="1" s="1"/>
  <c r="D1569" i="1"/>
  <c r="J1569" i="1" s="1"/>
  <c r="C1569" i="1"/>
  <c r="G1569" i="1" s="1"/>
  <c r="D1568" i="1"/>
  <c r="J1568" i="1" s="1"/>
  <c r="C1568" i="1"/>
  <c r="G1568" i="1" s="1"/>
  <c r="D1567" i="1"/>
  <c r="J1567" i="1" s="1"/>
  <c r="C1567" i="1"/>
  <c r="G1567" i="1" s="1"/>
  <c r="D1566" i="1"/>
  <c r="J1566" i="1" s="1"/>
  <c r="C1566" i="1"/>
  <c r="G1566" i="1" s="1"/>
  <c r="D1565" i="1"/>
  <c r="J1565" i="1" s="1"/>
  <c r="C1565" i="1"/>
  <c r="G1565" i="1" s="1"/>
  <c r="D1564" i="1"/>
  <c r="J1564" i="1" s="1"/>
  <c r="C1564" i="1"/>
  <c r="G1564" i="1" s="1"/>
  <c r="D1563" i="1"/>
  <c r="H1563" i="1" s="1"/>
  <c r="C1563" i="1"/>
  <c r="G1563" i="1" s="1"/>
  <c r="D1562" i="1"/>
  <c r="J1562" i="1" s="1"/>
  <c r="C1562" i="1"/>
  <c r="G1562" i="1" s="1"/>
  <c r="D1561" i="1"/>
  <c r="J1561" i="1" s="1"/>
  <c r="C1561" i="1"/>
  <c r="G1561" i="1" s="1"/>
  <c r="D1560" i="1"/>
  <c r="J1560" i="1" s="1"/>
  <c r="C1560" i="1"/>
  <c r="G1560" i="1" s="1"/>
  <c r="D1559" i="1"/>
  <c r="J1559" i="1" s="1"/>
  <c r="C1559" i="1"/>
  <c r="G1559" i="1" s="1"/>
  <c r="D1558" i="1"/>
  <c r="J1558" i="1" s="1"/>
  <c r="C1558" i="1"/>
  <c r="G1558" i="1" s="1"/>
  <c r="D1557" i="1"/>
  <c r="J1557" i="1" s="1"/>
  <c r="C1557" i="1"/>
  <c r="G1557" i="1" s="1"/>
  <c r="D1556" i="1"/>
  <c r="H1556" i="1" s="1"/>
  <c r="C1556" i="1"/>
  <c r="G1556" i="1" s="1"/>
  <c r="D1555" i="1"/>
  <c r="H1555" i="1" s="1"/>
  <c r="C1555" i="1"/>
  <c r="G1555" i="1" s="1"/>
  <c r="D1554" i="1"/>
  <c r="J1554" i="1" s="1"/>
  <c r="C1554" i="1"/>
  <c r="G1554" i="1" s="1"/>
  <c r="D1553" i="1"/>
  <c r="J1553" i="1" s="1"/>
  <c r="C1553" i="1"/>
  <c r="G1553" i="1" s="1"/>
  <c r="D1552" i="1"/>
  <c r="J1552" i="1" s="1"/>
  <c r="C1552" i="1"/>
  <c r="G1552" i="1" s="1"/>
  <c r="D1551" i="1"/>
  <c r="J1551" i="1" s="1"/>
  <c r="C1551" i="1"/>
  <c r="G1551" i="1" s="1"/>
  <c r="D1550" i="1"/>
  <c r="J1550" i="1" s="1"/>
  <c r="C1550" i="1"/>
  <c r="G1550" i="1" s="1"/>
  <c r="D1549" i="1"/>
  <c r="J1549" i="1" s="1"/>
  <c r="C1549" i="1"/>
  <c r="G1549" i="1" s="1"/>
  <c r="D1548" i="1"/>
  <c r="J1548" i="1" s="1"/>
  <c r="C1548" i="1"/>
  <c r="G1548" i="1" s="1"/>
  <c r="D1547" i="1"/>
  <c r="C1547" i="1"/>
  <c r="H1547" i="1" s="1"/>
  <c r="D1546" i="1"/>
  <c r="C1546" i="1"/>
  <c r="D1545" i="1"/>
  <c r="C1545" i="1"/>
  <c r="D1544" i="1"/>
  <c r="C1544" i="1"/>
  <c r="D1543" i="1"/>
  <c r="C1543" i="1"/>
  <c r="D1542" i="1"/>
  <c r="C1542" i="1"/>
  <c r="D1541" i="1"/>
  <c r="C1541" i="1"/>
  <c r="D1540" i="1"/>
  <c r="D1539" i="1"/>
  <c r="D1538" i="1"/>
  <c r="D1536" i="1"/>
  <c r="C1536" i="1"/>
  <c r="D1535" i="1"/>
  <c r="C1535" i="1"/>
  <c r="H1535" i="1" s="1"/>
  <c r="D1534" i="1"/>
  <c r="C1534" i="1"/>
  <c r="H1534" i="1" s="1"/>
  <c r="D1533" i="1"/>
  <c r="C1533" i="1"/>
  <c r="H1533" i="1" s="1"/>
  <c r="D1532" i="1"/>
  <c r="C1532" i="1"/>
  <c r="H1532" i="1" s="1"/>
  <c r="D1531" i="1"/>
  <c r="C1531" i="1"/>
  <c r="D1530" i="1"/>
  <c r="C1530" i="1"/>
  <c r="H1530" i="1" s="1"/>
  <c r="D1529" i="1"/>
  <c r="C1529" i="1"/>
  <c r="D1528" i="1"/>
  <c r="C1528" i="1"/>
  <c r="H1528" i="1" s="1"/>
  <c r="D1527" i="1"/>
  <c r="C1527" i="1"/>
  <c r="H1527" i="1" s="1"/>
  <c r="D1526" i="1"/>
  <c r="C1526" i="1"/>
  <c r="H1526" i="1" s="1"/>
  <c r="D1525" i="1"/>
  <c r="C1525" i="1"/>
  <c r="D1524" i="1"/>
  <c r="C1524" i="1"/>
  <c r="H1524" i="1" s="1"/>
  <c r="D1523" i="1"/>
  <c r="C1523" i="1"/>
  <c r="H1523" i="1" s="1"/>
  <c r="D1522" i="1"/>
  <c r="C1522" i="1"/>
  <c r="H1522" i="1" s="1"/>
  <c r="D1521" i="1"/>
  <c r="C1521" i="1"/>
  <c r="H1521" i="1" s="1"/>
  <c r="D1520" i="1"/>
  <c r="C1520" i="1"/>
  <c r="H1520" i="1" s="1"/>
  <c r="D1519" i="1"/>
  <c r="C1519" i="1"/>
  <c r="D1518" i="1"/>
  <c r="C1518" i="1"/>
  <c r="D1517" i="1"/>
  <c r="C1517" i="1"/>
  <c r="H1517" i="1" s="1"/>
  <c r="D1516" i="1"/>
  <c r="C1516" i="1"/>
  <c r="H1516" i="1" s="1"/>
  <c r="D1515" i="1"/>
  <c r="C1515" i="1"/>
  <c r="D1514" i="1"/>
  <c r="C1514" i="1"/>
  <c r="D1513" i="1"/>
  <c r="C1513" i="1"/>
  <c r="D1512" i="1"/>
  <c r="C1512" i="1"/>
  <c r="D1511" i="1"/>
  <c r="C1511" i="1"/>
  <c r="C1510" i="1"/>
  <c r="D1509" i="1"/>
  <c r="C1509" i="1"/>
  <c r="D1508" i="1"/>
  <c r="C1508" i="1"/>
  <c r="H1508" i="1" s="1"/>
  <c r="D1507" i="1"/>
  <c r="C1507" i="1"/>
  <c r="D1506" i="1"/>
  <c r="C1506" i="1"/>
  <c r="H1506" i="1" s="1"/>
  <c r="D1505" i="1"/>
  <c r="C1505" i="1"/>
  <c r="D1504" i="1"/>
  <c r="C1504" i="1"/>
  <c r="D1503" i="1"/>
  <c r="C1503" i="1"/>
  <c r="D1502" i="1"/>
  <c r="C1502" i="1"/>
  <c r="H1502" i="1" s="1"/>
  <c r="D1501" i="1"/>
  <c r="C1501" i="1"/>
  <c r="H1501" i="1" s="1"/>
  <c r="D1500" i="1"/>
  <c r="C1500" i="1"/>
  <c r="H1500" i="1" s="1"/>
  <c r="D1499" i="1"/>
  <c r="C1499" i="1"/>
  <c r="H1499" i="1" s="1"/>
  <c r="D1498" i="1"/>
  <c r="C1498" i="1"/>
  <c r="H1498" i="1" s="1"/>
  <c r="D1497" i="1"/>
  <c r="C1497" i="1"/>
  <c r="H1497" i="1" s="1"/>
  <c r="D1496" i="1"/>
  <c r="C1496" i="1"/>
  <c r="H1496" i="1" s="1"/>
  <c r="D1495" i="1"/>
  <c r="C1495" i="1"/>
  <c r="H1495" i="1" s="1"/>
  <c r="D1494" i="1"/>
  <c r="C1494" i="1"/>
  <c r="H1494" i="1" s="1"/>
  <c r="D1493" i="1"/>
  <c r="C1493" i="1"/>
  <c r="H1493" i="1" s="1"/>
  <c r="D1492" i="1"/>
  <c r="C1492" i="1"/>
  <c r="H1492" i="1" s="1"/>
  <c r="D1491" i="1"/>
  <c r="C1491" i="1"/>
  <c r="H1491" i="1" s="1"/>
  <c r="D1490" i="1"/>
  <c r="C1490" i="1"/>
  <c r="H1490" i="1" s="1"/>
  <c r="D1489" i="1"/>
  <c r="C1489" i="1"/>
  <c r="H1489" i="1" s="1"/>
  <c r="D1488" i="1"/>
  <c r="C1488" i="1"/>
  <c r="H1488" i="1" s="1"/>
  <c r="D1487" i="1"/>
  <c r="C1487" i="1"/>
  <c r="H1487" i="1" s="1"/>
  <c r="D1486" i="1"/>
  <c r="C1486" i="1"/>
  <c r="H1486" i="1" s="1"/>
  <c r="D1485" i="1"/>
  <c r="C1485" i="1"/>
  <c r="H1485" i="1" s="1"/>
  <c r="D1484" i="1"/>
  <c r="C1484" i="1"/>
  <c r="D1483" i="1"/>
  <c r="C1483" i="1"/>
  <c r="H1483" i="1" s="1"/>
  <c r="D1482" i="1"/>
  <c r="C1482" i="1"/>
  <c r="D1481" i="1"/>
  <c r="C1481" i="1"/>
  <c r="H1481" i="1" s="1"/>
  <c r="D1480" i="1"/>
  <c r="C1480" i="1"/>
  <c r="D1479" i="1"/>
  <c r="C1479" i="1"/>
  <c r="H1479" i="1" s="1"/>
  <c r="D1478" i="1"/>
  <c r="C1478" i="1"/>
  <c r="D1477" i="1"/>
  <c r="C1477" i="1"/>
  <c r="D1476" i="1"/>
  <c r="C1476" i="1"/>
  <c r="H1476" i="1" s="1"/>
  <c r="D1475" i="1"/>
  <c r="C1475" i="1"/>
  <c r="H1475" i="1" s="1"/>
  <c r="D1474" i="1"/>
  <c r="C1474" i="1"/>
  <c r="H1474" i="1" s="1"/>
  <c r="D1473" i="1"/>
  <c r="C1473" i="1"/>
  <c r="H1473" i="1" s="1"/>
  <c r="D1472" i="1"/>
  <c r="C1472" i="1"/>
  <c r="D1471" i="1"/>
  <c r="C1471" i="1"/>
  <c r="D1470" i="1"/>
  <c r="C1470" i="1"/>
  <c r="H1470" i="1" s="1"/>
  <c r="D1469" i="1"/>
  <c r="C1469" i="1"/>
  <c r="H1469" i="1" s="1"/>
  <c r="D1468" i="1"/>
  <c r="C1468" i="1"/>
  <c r="H1468" i="1" s="1"/>
  <c r="D1467" i="1"/>
  <c r="C1467" i="1"/>
  <c r="H1467" i="1" s="1"/>
  <c r="D1466" i="1"/>
  <c r="C1466" i="1"/>
  <c r="H1466" i="1" s="1"/>
  <c r="D1465" i="1"/>
  <c r="C1465" i="1"/>
  <c r="H1465" i="1" s="1"/>
  <c r="D1464" i="1"/>
  <c r="C1464" i="1"/>
  <c r="H1464" i="1" s="1"/>
  <c r="D1463" i="1"/>
  <c r="C1463" i="1"/>
  <c r="H1463" i="1" s="1"/>
  <c r="D1462" i="1"/>
  <c r="C1462" i="1"/>
  <c r="H1462" i="1" s="1"/>
  <c r="D1461" i="1"/>
  <c r="C1461" i="1"/>
  <c r="H1461" i="1" s="1"/>
  <c r="D1460" i="1"/>
  <c r="C1460" i="1"/>
  <c r="H1460" i="1" s="1"/>
  <c r="D1459" i="1"/>
  <c r="C1459" i="1"/>
  <c r="H1459" i="1" s="1"/>
  <c r="D1458" i="1"/>
  <c r="C1458" i="1"/>
  <c r="H1458" i="1" s="1"/>
  <c r="D1457" i="1"/>
  <c r="C1457" i="1"/>
  <c r="H1457" i="1" s="1"/>
  <c r="D1456" i="1"/>
  <c r="C1456" i="1"/>
  <c r="D1455" i="1"/>
  <c r="C1455" i="1"/>
  <c r="H1455" i="1" s="1"/>
  <c r="D1454" i="1"/>
  <c r="C1454" i="1"/>
  <c r="H1454" i="1" s="1"/>
  <c r="D1453" i="1"/>
  <c r="C1453" i="1"/>
  <c r="H1453" i="1" s="1"/>
  <c r="D1452" i="1"/>
  <c r="C1452" i="1"/>
  <c r="H1452" i="1" s="1"/>
  <c r="D1451" i="1"/>
  <c r="C1451" i="1"/>
  <c r="D1450" i="1"/>
  <c r="C1450" i="1"/>
  <c r="D1449" i="1"/>
  <c r="C1449" i="1"/>
  <c r="D1448" i="1"/>
  <c r="C1448" i="1"/>
  <c r="H1448" i="1" s="1"/>
  <c r="D1447" i="1"/>
  <c r="C1447" i="1"/>
  <c r="H1447" i="1" s="1"/>
  <c r="D1446" i="1"/>
  <c r="C1446" i="1"/>
  <c r="D1445" i="1"/>
  <c r="C1445" i="1"/>
  <c r="H1445" i="1" s="1"/>
  <c r="D1444" i="1"/>
  <c r="C1444" i="1"/>
  <c r="H1444" i="1" s="1"/>
  <c r="D1443" i="1"/>
  <c r="C1443" i="1"/>
  <c r="H1443" i="1" s="1"/>
  <c r="D1442" i="1"/>
  <c r="C1442" i="1"/>
  <c r="H1442" i="1" s="1"/>
  <c r="D1441" i="1"/>
  <c r="C1441" i="1"/>
  <c r="H1441" i="1" s="1"/>
  <c r="D1440" i="1"/>
  <c r="C1440" i="1"/>
  <c r="H1440" i="1" s="1"/>
  <c r="D1439" i="1"/>
  <c r="C1439" i="1"/>
  <c r="H1439" i="1" s="1"/>
  <c r="D1438" i="1"/>
  <c r="C1438" i="1"/>
  <c r="H1438" i="1" s="1"/>
  <c r="D1437" i="1"/>
  <c r="C1437" i="1"/>
  <c r="H1437" i="1" s="1"/>
  <c r="D1436" i="1"/>
  <c r="C1436" i="1"/>
  <c r="D1435" i="1"/>
  <c r="C1435" i="1"/>
  <c r="D1434" i="1"/>
  <c r="C1434" i="1"/>
  <c r="H1434" i="1" s="1"/>
  <c r="D1433" i="1"/>
  <c r="C1433" i="1"/>
  <c r="H1433" i="1" s="1"/>
  <c r="D1432" i="1"/>
  <c r="C1432" i="1"/>
  <c r="H1432" i="1" s="1"/>
  <c r="C1431" i="1"/>
  <c r="D1430" i="1"/>
  <c r="C1430" i="1"/>
  <c r="H1430" i="1" s="1"/>
  <c r="D1429" i="1"/>
  <c r="C1429" i="1"/>
  <c r="H1429" i="1" s="1"/>
  <c r="D1428" i="1"/>
  <c r="C1428" i="1"/>
  <c r="H1428" i="1" s="1"/>
  <c r="D1427" i="1"/>
  <c r="C1427" i="1"/>
  <c r="H1427" i="1" s="1"/>
  <c r="D1426" i="1"/>
  <c r="C1426" i="1"/>
  <c r="D1425" i="1"/>
  <c r="C1425" i="1"/>
  <c r="H1425" i="1" s="1"/>
  <c r="D1424" i="1"/>
  <c r="C1424" i="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C1409" i="1"/>
  <c r="D1408" i="1"/>
  <c r="C1408" i="1"/>
  <c r="H1408" i="1" s="1"/>
  <c r="D1407" i="1"/>
  <c r="C1407" i="1"/>
  <c r="H1407" i="1" s="1"/>
  <c r="D1406" i="1"/>
  <c r="C1406" i="1"/>
  <c r="H1406" i="1" s="1"/>
  <c r="D1405" i="1"/>
  <c r="C1405" i="1"/>
  <c r="H1405" i="1" s="1"/>
  <c r="D1404" i="1"/>
  <c r="C1404" i="1"/>
  <c r="H1404" i="1" s="1"/>
  <c r="D1403" i="1"/>
  <c r="C1403" i="1"/>
  <c r="D1402" i="1"/>
  <c r="C1402" i="1"/>
  <c r="C1401" i="1"/>
  <c r="D1400" i="1"/>
  <c r="C1400" i="1"/>
  <c r="H1400"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D1299" i="1"/>
  <c r="C1299" i="1"/>
  <c r="H1299" i="1" s="1"/>
  <c r="D1298" i="1"/>
  <c r="C1298" i="1"/>
  <c r="H1298" i="1" s="1"/>
  <c r="D1297" i="1"/>
  <c r="C1297" i="1"/>
  <c r="H1297" i="1" s="1"/>
  <c r="D1296" i="1"/>
  <c r="C1296" i="1"/>
  <c r="H1296" i="1" s="1"/>
  <c r="D1295" i="1"/>
  <c r="C1295" i="1"/>
  <c r="H1295" i="1" s="1"/>
  <c r="D1294" i="1"/>
  <c r="C1294" i="1"/>
  <c r="H1294" i="1" s="1"/>
  <c r="D1293" i="1"/>
  <c r="C1293" i="1"/>
  <c r="H1293" i="1" s="1"/>
  <c r="D1292" i="1"/>
  <c r="C1292" i="1"/>
  <c r="D1291" i="1"/>
  <c r="C1291" i="1"/>
  <c r="D1290" i="1"/>
  <c r="C1290" i="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D1279" i="1"/>
  <c r="C1279" i="1"/>
  <c r="D1278" i="1"/>
  <c r="D1277" i="1"/>
  <c r="C1277" i="1"/>
  <c r="H1277" i="1" s="1"/>
  <c r="D1276" i="1"/>
  <c r="C1276" i="1"/>
  <c r="H1276" i="1" s="1"/>
  <c r="D1275" i="1"/>
  <c r="C1275" i="1"/>
  <c r="H1275" i="1" s="1"/>
  <c r="D1274" i="1"/>
  <c r="C1274" i="1"/>
  <c r="H1274" i="1" s="1"/>
  <c r="D1273" i="1"/>
  <c r="C1273" i="1"/>
  <c r="H1273" i="1" s="1"/>
  <c r="D1272" i="1"/>
  <c r="C1272" i="1"/>
  <c r="D1271" i="1"/>
  <c r="C1271" i="1"/>
  <c r="H1271" i="1" s="1"/>
  <c r="D1270" i="1"/>
  <c r="C1270" i="1"/>
  <c r="H1270" i="1" s="1"/>
  <c r="D1269" i="1"/>
  <c r="C1269" i="1"/>
  <c r="H1269" i="1" s="1"/>
  <c r="D1268" i="1"/>
  <c r="C1268" i="1"/>
  <c r="D1267" i="1"/>
  <c r="C1267" i="1"/>
  <c r="H1267" i="1" s="1"/>
  <c r="D1266" i="1"/>
  <c r="C1266" i="1"/>
  <c r="D1265" i="1"/>
  <c r="C1265" i="1"/>
  <c r="H1265" i="1" s="1"/>
  <c r="C1264" i="1"/>
  <c r="D1263" i="1"/>
  <c r="C1263" i="1"/>
  <c r="H1263" i="1" s="1"/>
  <c r="D1262" i="1"/>
  <c r="C1262" i="1"/>
  <c r="H1262" i="1" s="1"/>
  <c r="D1261" i="1"/>
  <c r="C1261" i="1"/>
  <c r="H1261" i="1" s="1"/>
  <c r="D1260" i="1"/>
  <c r="C1260" i="1"/>
  <c r="H1260" i="1" s="1"/>
  <c r="C1259" i="1"/>
  <c r="D1258" i="1"/>
  <c r="C1258" i="1"/>
  <c r="H1258" i="1" s="1"/>
  <c r="D1257" i="1"/>
  <c r="C1257" i="1"/>
  <c r="H1257" i="1" s="1"/>
  <c r="C1256" i="1"/>
  <c r="D1254" i="1"/>
  <c r="C1254" i="1"/>
  <c r="D1253" i="1"/>
  <c r="C1253" i="1"/>
  <c r="C1252" i="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C1201" i="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C1185" i="1"/>
  <c r="D1184" i="1"/>
  <c r="C1184" i="1"/>
  <c r="H1184" i="1" s="1"/>
  <c r="D1183" i="1"/>
  <c r="C1183" i="1"/>
  <c r="D1179" i="1"/>
  <c r="C1179" i="1"/>
  <c r="H1179"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C1152" i="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C1141" i="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C1093" i="1"/>
  <c r="D1092" i="1"/>
  <c r="C1092" i="1"/>
  <c r="D1091" i="1"/>
  <c r="C1091" i="1"/>
  <c r="H1091" i="1" s="1"/>
  <c r="D1090" i="1"/>
  <c r="C1090" i="1"/>
  <c r="D1089" i="1"/>
  <c r="C1089" i="1"/>
  <c r="H1089" i="1" s="1"/>
  <c r="D1088" i="1"/>
  <c r="C1088" i="1"/>
  <c r="H1088" i="1" s="1"/>
  <c r="D1087" i="1"/>
  <c r="C1087" i="1"/>
  <c r="D1086" i="1"/>
  <c r="C1086" i="1"/>
  <c r="H1086" i="1" s="1"/>
  <c r="D1085" i="1"/>
  <c r="C1085" i="1"/>
  <c r="D1084" i="1"/>
  <c r="C1084" i="1"/>
  <c r="H1084" i="1" s="1"/>
  <c r="D1083" i="1"/>
  <c r="C1083" i="1"/>
  <c r="H1083" i="1" s="1"/>
  <c r="D1082" i="1"/>
  <c r="C1082" i="1"/>
  <c r="H1082" i="1" s="1"/>
  <c r="D1081" i="1"/>
  <c r="C1081" i="1"/>
  <c r="H1081" i="1" s="1"/>
  <c r="D1080" i="1"/>
  <c r="C1080" i="1"/>
  <c r="D1079" i="1"/>
  <c r="C1079" i="1"/>
  <c r="D1078" i="1"/>
  <c r="C1078" i="1"/>
  <c r="D1077" i="1"/>
  <c r="C1077" i="1"/>
  <c r="D1076" i="1"/>
  <c r="C1076" i="1"/>
  <c r="D1075" i="1"/>
  <c r="C1075" i="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D1061" i="1"/>
  <c r="C1061" i="1"/>
  <c r="D1060" i="1"/>
  <c r="C1060" i="1"/>
  <c r="D1059" i="1"/>
  <c r="C1059" i="1"/>
  <c r="D1058" i="1"/>
  <c r="C1058" i="1"/>
  <c r="H1058" i="1" s="1"/>
  <c r="D1057" i="1"/>
  <c r="C1057" i="1"/>
  <c r="D1056" i="1"/>
  <c r="C1056" i="1"/>
  <c r="H1056" i="1" s="1"/>
  <c r="D1055" i="1"/>
  <c r="C1055" i="1"/>
  <c r="D1054" i="1"/>
  <c r="C1054" i="1"/>
  <c r="D1053" i="1"/>
  <c r="C1053" i="1"/>
  <c r="D1052" i="1"/>
  <c r="C1052" i="1"/>
  <c r="D1051" i="1"/>
  <c r="C1051" i="1"/>
  <c r="H1051" i="1" s="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H1038" i="1" s="1"/>
  <c r="D1037" i="1"/>
  <c r="C1037" i="1"/>
  <c r="H1037" i="1" s="1"/>
  <c r="D1036" i="1"/>
  <c r="C1036" i="1"/>
  <c r="H1036" i="1" s="1"/>
  <c r="D1035" i="1"/>
  <c r="C1035" i="1"/>
  <c r="D1034" i="1"/>
  <c r="C1034" i="1"/>
  <c r="D1033" i="1"/>
  <c r="C1033" i="1"/>
  <c r="D1032" i="1"/>
  <c r="C1032" i="1"/>
  <c r="H1032" i="1" s="1"/>
  <c r="D1031" i="1"/>
  <c r="C1031" i="1"/>
  <c r="D1030" i="1"/>
  <c r="C1030" i="1"/>
  <c r="D1029" i="1"/>
  <c r="C1029" i="1"/>
  <c r="D1028" i="1"/>
  <c r="C1028" i="1"/>
  <c r="H1028" i="1" s="1"/>
  <c r="D1027" i="1"/>
  <c r="C1027" i="1"/>
  <c r="D1026" i="1"/>
  <c r="C1026" i="1"/>
  <c r="D1025" i="1"/>
  <c r="C1025" i="1"/>
  <c r="D1024" i="1"/>
  <c r="C1024" i="1"/>
  <c r="D1023" i="1"/>
  <c r="C1023" i="1"/>
  <c r="D1022" i="1"/>
  <c r="C1022" i="1"/>
  <c r="D1021" i="1"/>
  <c r="C1021" i="1"/>
  <c r="D1020" i="1"/>
  <c r="C1020" i="1"/>
  <c r="D1019" i="1"/>
  <c r="C1019" i="1"/>
  <c r="D1018" i="1"/>
  <c r="C1018" i="1"/>
  <c r="C1017" i="1"/>
  <c r="D1016" i="1"/>
  <c r="C1016" i="1"/>
  <c r="D1015" i="1"/>
  <c r="C1015" i="1"/>
  <c r="D1014" i="1"/>
  <c r="C1014" i="1"/>
  <c r="D1013" i="1"/>
  <c r="C1013" i="1"/>
  <c r="D1010" i="1"/>
  <c r="C1010" i="1"/>
  <c r="D1009" i="1"/>
  <c r="C1009" i="1"/>
  <c r="D1008" i="1"/>
  <c r="C1008" i="1"/>
  <c r="D1007" i="1"/>
  <c r="C1007" i="1"/>
  <c r="D1006" i="1"/>
  <c r="C1006" i="1"/>
  <c r="D1005" i="1"/>
  <c r="C1005" i="1"/>
  <c r="D1004" i="1"/>
  <c r="C1004" i="1"/>
  <c r="D1003" i="1"/>
  <c r="C1003" i="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4" i="1"/>
  <c r="C984" i="1"/>
  <c r="H984"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H844" i="1" s="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D678" i="1"/>
  <c r="H678" i="1" s="1"/>
  <c r="C678" i="1"/>
  <c r="G678" i="1" s="1"/>
  <c r="D677" i="1"/>
  <c r="H677" i="1" s="1"/>
  <c r="C677" i="1"/>
  <c r="G677" i="1" s="1"/>
  <c r="D676" i="1"/>
  <c r="H676" i="1" s="1"/>
  <c r="C676" i="1"/>
  <c r="G676" i="1" s="1"/>
  <c r="D675" i="1"/>
  <c r="H675" i="1" s="1"/>
  <c r="C675" i="1"/>
  <c r="G675" i="1" s="1"/>
  <c r="D674" i="1"/>
  <c r="H674" i="1" s="1"/>
  <c r="C674" i="1"/>
  <c r="G674" i="1" s="1"/>
  <c r="D673" i="1"/>
  <c r="H673" i="1" s="1"/>
  <c r="C673" i="1"/>
  <c r="G673" i="1" s="1"/>
  <c r="D672" i="1"/>
  <c r="H672" i="1" s="1"/>
  <c r="C672" i="1"/>
  <c r="G672" i="1" s="1"/>
  <c r="D671" i="1"/>
  <c r="H671" i="1" s="1"/>
  <c r="C671" i="1"/>
  <c r="G671" i="1" s="1"/>
  <c r="D670" i="1"/>
  <c r="H670" i="1" s="1"/>
  <c r="C670" i="1"/>
  <c r="G670" i="1" s="1"/>
  <c r="D669" i="1"/>
  <c r="H669" i="1" s="1"/>
  <c r="C669" i="1"/>
  <c r="G669" i="1" s="1"/>
  <c r="D668" i="1"/>
  <c r="H668" i="1" s="1"/>
  <c r="C668" i="1"/>
  <c r="G668" i="1" s="1"/>
  <c r="D667" i="1"/>
  <c r="H667" i="1" s="1"/>
  <c r="C667" i="1"/>
  <c r="G667" i="1" s="1"/>
  <c r="D666" i="1"/>
  <c r="H666" i="1" s="1"/>
  <c r="C666" i="1"/>
  <c r="G666" i="1" s="1"/>
  <c r="D665" i="1"/>
  <c r="H665" i="1" s="1"/>
  <c r="C665" i="1"/>
  <c r="G665" i="1" s="1"/>
  <c r="D664" i="1"/>
  <c r="H664" i="1" s="1"/>
  <c r="C664" i="1"/>
  <c r="G664" i="1" s="1"/>
  <c r="D663" i="1"/>
  <c r="H663" i="1" s="1"/>
  <c r="C663" i="1"/>
  <c r="G663" i="1" s="1"/>
  <c r="D662" i="1"/>
  <c r="H662" i="1" s="1"/>
  <c r="C662" i="1"/>
  <c r="G662" i="1" s="1"/>
  <c r="D661" i="1"/>
  <c r="H661" i="1" s="1"/>
  <c r="C661" i="1"/>
  <c r="G661" i="1" s="1"/>
  <c r="D660" i="1"/>
  <c r="H660" i="1" s="1"/>
  <c r="C660" i="1"/>
  <c r="G660" i="1" s="1"/>
  <c r="D659" i="1"/>
  <c r="H659" i="1" s="1"/>
  <c r="C659" i="1"/>
  <c r="G659" i="1" s="1"/>
  <c r="D658" i="1"/>
  <c r="H658" i="1" s="1"/>
  <c r="C658" i="1"/>
  <c r="G658" i="1" s="1"/>
  <c r="D657" i="1"/>
  <c r="H657" i="1" s="1"/>
  <c r="C657" i="1"/>
  <c r="G657" i="1" s="1"/>
  <c r="D656" i="1"/>
  <c r="H656" i="1" s="1"/>
  <c r="C656" i="1"/>
  <c r="G656" i="1" s="1"/>
  <c r="D655" i="1"/>
  <c r="H655" i="1" s="1"/>
  <c r="C655" i="1"/>
  <c r="G655" i="1" s="1"/>
  <c r="D654" i="1"/>
  <c r="H654" i="1" s="1"/>
  <c r="C654" i="1"/>
  <c r="G654" i="1" s="1"/>
  <c r="D653" i="1"/>
  <c r="H653" i="1" s="1"/>
  <c r="C653" i="1"/>
  <c r="G653" i="1" s="1"/>
  <c r="D652" i="1"/>
  <c r="H652" i="1" s="1"/>
  <c r="C652" i="1"/>
  <c r="G652" i="1" s="1"/>
  <c r="D651" i="1"/>
  <c r="H651" i="1" s="1"/>
  <c r="C651" i="1"/>
  <c r="G651" i="1" s="1"/>
  <c r="D650" i="1"/>
  <c r="H650" i="1" s="1"/>
  <c r="C650" i="1"/>
  <c r="D649" i="1"/>
  <c r="H649" i="1" s="1"/>
  <c r="C649" i="1"/>
  <c r="D648" i="1"/>
  <c r="H648" i="1" s="1"/>
  <c r="C648" i="1"/>
  <c r="D647" i="1"/>
  <c r="H647" i="1" s="1"/>
  <c r="C647" i="1"/>
  <c r="D646" i="1"/>
  <c r="H646" i="1" s="1"/>
  <c r="C646" i="1"/>
  <c r="D645" i="1"/>
  <c r="H645" i="1" s="1"/>
  <c r="C645" i="1"/>
  <c r="C642" i="1"/>
  <c r="C641" i="1"/>
  <c r="D636" i="1"/>
  <c r="H636" i="1" s="1"/>
  <c r="C636" i="1"/>
  <c r="G636" i="1" s="1"/>
  <c r="D635" i="1"/>
  <c r="H635" i="1" s="1"/>
  <c r="C635" i="1"/>
  <c r="G635" i="1" s="1"/>
  <c r="D632" i="1"/>
  <c r="H632" i="1" s="1"/>
  <c r="C632" i="1"/>
  <c r="D631" i="1"/>
  <c r="H631" i="1" s="1"/>
  <c r="C631" i="1"/>
  <c r="D630" i="1"/>
  <c r="H630" i="1" s="1"/>
  <c r="C630" i="1"/>
  <c r="D629" i="1"/>
  <c r="H629" i="1" s="1"/>
  <c r="C629" i="1"/>
  <c r="G629" i="1" s="1"/>
  <c r="D628" i="1"/>
  <c r="H628" i="1" s="1"/>
  <c r="C628" i="1"/>
  <c r="G628" i="1" s="1"/>
  <c r="D627" i="1"/>
  <c r="H627" i="1" s="1"/>
  <c r="C627" i="1"/>
  <c r="G627" i="1" s="1"/>
  <c r="D626" i="1"/>
  <c r="H626" i="1" s="1"/>
  <c r="C626" i="1"/>
  <c r="G626" i="1" s="1"/>
  <c r="D625" i="1"/>
  <c r="H625" i="1" s="1"/>
  <c r="C625" i="1"/>
  <c r="G625" i="1" s="1"/>
  <c r="D624" i="1"/>
  <c r="H624" i="1" s="1"/>
  <c r="C624" i="1"/>
  <c r="G624" i="1" s="1"/>
  <c r="C623" i="1"/>
  <c r="D622" i="1"/>
  <c r="H622" i="1" s="1"/>
  <c r="C622" i="1"/>
  <c r="G622" i="1" s="1"/>
  <c r="D621" i="1"/>
  <c r="H621" i="1" s="1"/>
  <c r="C621" i="1"/>
  <c r="G621" i="1" s="1"/>
  <c r="D620" i="1"/>
  <c r="H620" i="1" s="1"/>
  <c r="C620" i="1"/>
  <c r="G620" i="1" s="1"/>
  <c r="D619" i="1"/>
  <c r="H619" i="1" s="1"/>
  <c r="C619" i="1"/>
  <c r="G619" i="1" s="1"/>
  <c r="D618" i="1"/>
  <c r="H618" i="1" s="1"/>
  <c r="C618" i="1"/>
  <c r="G618" i="1" s="1"/>
  <c r="D617" i="1"/>
  <c r="H617" i="1" s="1"/>
  <c r="C617" i="1"/>
  <c r="G617" i="1" s="1"/>
  <c r="D616" i="1"/>
  <c r="H616" i="1" s="1"/>
  <c r="C616" i="1"/>
  <c r="G616" i="1" s="1"/>
  <c r="D615" i="1"/>
  <c r="H615" i="1" s="1"/>
  <c r="C615" i="1"/>
  <c r="G615" i="1" s="1"/>
  <c r="D614" i="1"/>
  <c r="H614" i="1" s="1"/>
  <c r="C614" i="1"/>
  <c r="G614" i="1" s="1"/>
  <c r="D613" i="1"/>
  <c r="H613" i="1" s="1"/>
  <c r="C613" i="1"/>
  <c r="G613" i="1" s="1"/>
  <c r="D612" i="1"/>
  <c r="H612" i="1" s="1"/>
  <c r="C612" i="1"/>
  <c r="G612" i="1" s="1"/>
  <c r="D611" i="1"/>
  <c r="H611" i="1" s="1"/>
  <c r="C611" i="1"/>
  <c r="G611" i="1" s="1"/>
  <c r="D610" i="1"/>
  <c r="H610" i="1" s="1"/>
  <c r="C610" i="1"/>
  <c r="G610" i="1" s="1"/>
  <c r="D609" i="1"/>
  <c r="H609" i="1" s="1"/>
  <c r="C609" i="1"/>
  <c r="G609" i="1" s="1"/>
  <c r="D608" i="1"/>
  <c r="H608" i="1" s="1"/>
  <c r="C608" i="1"/>
  <c r="G608" i="1" s="1"/>
  <c r="D607" i="1"/>
  <c r="H607" i="1" s="1"/>
  <c r="C607" i="1"/>
  <c r="G607" i="1" s="1"/>
  <c r="D606" i="1"/>
  <c r="H606" i="1" s="1"/>
  <c r="C606" i="1"/>
  <c r="G606" i="1" s="1"/>
  <c r="D605" i="1"/>
  <c r="H605" i="1" s="1"/>
  <c r="C605" i="1"/>
  <c r="G605" i="1" s="1"/>
  <c r="D604" i="1"/>
  <c r="H604" i="1" s="1"/>
  <c r="C604" i="1"/>
  <c r="G604" i="1" s="1"/>
  <c r="D603" i="1"/>
  <c r="H603" i="1" s="1"/>
  <c r="C603" i="1"/>
  <c r="G603" i="1" s="1"/>
  <c r="D602" i="1"/>
  <c r="H602" i="1" s="1"/>
  <c r="C602" i="1"/>
  <c r="G602" i="1" s="1"/>
  <c r="D601" i="1"/>
  <c r="H601" i="1" s="1"/>
  <c r="C601" i="1"/>
  <c r="G601" i="1" s="1"/>
  <c r="D600" i="1"/>
  <c r="H600" i="1" s="1"/>
  <c r="C600" i="1"/>
  <c r="G600" i="1" s="1"/>
  <c r="D599" i="1"/>
  <c r="H599" i="1" s="1"/>
  <c r="C599" i="1"/>
  <c r="G599" i="1" s="1"/>
  <c r="D598" i="1"/>
  <c r="H598" i="1" s="1"/>
  <c r="C598" i="1"/>
  <c r="G598" i="1" s="1"/>
  <c r="D597" i="1"/>
  <c r="H597" i="1" s="1"/>
  <c r="C597" i="1"/>
  <c r="G597" i="1" s="1"/>
  <c r="D596" i="1"/>
  <c r="H596" i="1" s="1"/>
  <c r="C596" i="1"/>
  <c r="G596" i="1" s="1"/>
  <c r="D595" i="1"/>
  <c r="H595" i="1" s="1"/>
  <c r="C595" i="1"/>
  <c r="G595" i="1" s="1"/>
  <c r="D594" i="1"/>
  <c r="H594" i="1" s="1"/>
  <c r="C594" i="1"/>
  <c r="G594" i="1" s="1"/>
  <c r="D593" i="1"/>
  <c r="H593" i="1" s="1"/>
  <c r="C593" i="1"/>
  <c r="G593" i="1" s="1"/>
  <c r="C592" i="1"/>
  <c r="C591" i="1"/>
  <c r="D590" i="1"/>
  <c r="H590" i="1" s="1"/>
  <c r="C590" i="1"/>
  <c r="G590" i="1" s="1"/>
  <c r="D589" i="1"/>
  <c r="H589" i="1" s="1"/>
  <c r="C589" i="1"/>
  <c r="G589" i="1" s="1"/>
  <c r="D588" i="1"/>
  <c r="H588" i="1" s="1"/>
  <c r="C588" i="1"/>
  <c r="G588" i="1" s="1"/>
  <c r="D587" i="1"/>
  <c r="H587" i="1" s="1"/>
  <c r="C587" i="1"/>
  <c r="G587" i="1" s="1"/>
  <c r="D586" i="1"/>
  <c r="H586" i="1" s="1"/>
  <c r="C586" i="1"/>
  <c r="G586" i="1" s="1"/>
  <c r="D585" i="1"/>
  <c r="H585" i="1" s="1"/>
  <c r="C585" i="1"/>
  <c r="G585" i="1" s="1"/>
  <c r="D584" i="1"/>
  <c r="H584" i="1" s="1"/>
  <c r="C584" i="1"/>
  <c r="G584" i="1" s="1"/>
  <c r="D583" i="1"/>
  <c r="H583" i="1" s="1"/>
  <c r="C583" i="1"/>
  <c r="G583" i="1" s="1"/>
  <c r="D582" i="1"/>
  <c r="H582" i="1" s="1"/>
  <c r="C582" i="1"/>
  <c r="G582" i="1" s="1"/>
  <c r="D581" i="1"/>
  <c r="H581" i="1" s="1"/>
  <c r="C581" i="1"/>
  <c r="G581" i="1" s="1"/>
  <c r="D580" i="1"/>
  <c r="H580" i="1" s="1"/>
  <c r="C580" i="1"/>
  <c r="G580" i="1" s="1"/>
  <c r="D579" i="1"/>
  <c r="H579" i="1" s="1"/>
  <c r="C579" i="1"/>
  <c r="G579" i="1" s="1"/>
  <c r="D578" i="1"/>
  <c r="D577" i="1"/>
  <c r="H577" i="1" s="1"/>
  <c r="C577" i="1"/>
  <c r="G577" i="1" s="1"/>
  <c r="D576" i="1"/>
  <c r="H576" i="1" s="1"/>
  <c r="C576" i="1"/>
  <c r="G576" i="1" s="1"/>
  <c r="D575" i="1"/>
  <c r="H575" i="1" s="1"/>
  <c r="C575" i="1"/>
  <c r="G575" i="1" s="1"/>
  <c r="D574" i="1"/>
  <c r="H574" i="1" s="1"/>
  <c r="C574" i="1"/>
  <c r="G574" i="1" s="1"/>
  <c r="D573" i="1"/>
  <c r="H573" i="1" s="1"/>
  <c r="C573" i="1"/>
  <c r="G573" i="1" s="1"/>
  <c r="D572" i="1"/>
  <c r="H572" i="1" s="1"/>
  <c r="C572" i="1"/>
  <c r="G572" i="1" s="1"/>
  <c r="D571" i="1"/>
  <c r="H571" i="1" s="1"/>
  <c r="C571" i="1"/>
  <c r="G571" i="1" s="1"/>
  <c r="D570" i="1"/>
  <c r="H570" i="1" s="1"/>
  <c r="C570" i="1"/>
  <c r="G570" i="1" s="1"/>
  <c r="D569" i="1"/>
  <c r="H569" i="1" s="1"/>
  <c r="C569" i="1"/>
  <c r="G569" i="1" s="1"/>
  <c r="D568" i="1"/>
  <c r="H568" i="1" s="1"/>
  <c r="C568" i="1"/>
  <c r="G568" i="1" s="1"/>
  <c r="D567" i="1"/>
  <c r="H567" i="1" s="1"/>
  <c r="C567" i="1"/>
  <c r="G567" i="1" s="1"/>
  <c r="D566" i="1"/>
  <c r="H566" i="1" s="1"/>
  <c r="C566" i="1"/>
  <c r="G566" i="1" s="1"/>
  <c r="D565" i="1"/>
  <c r="H565" i="1" s="1"/>
  <c r="C565" i="1"/>
  <c r="G565" i="1" s="1"/>
  <c r="D564" i="1"/>
  <c r="H564" i="1" s="1"/>
  <c r="C564" i="1"/>
  <c r="G564" i="1" s="1"/>
  <c r="D563" i="1"/>
  <c r="H563" i="1" s="1"/>
  <c r="C563" i="1"/>
  <c r="G563" i="1" s="1"/>
  <c r="D562" i="1"/>
  <c r="H562" i="1" s="1"/>
  <c r="C562" i="1"/>
  <c r="G562" i="1" s="1"/>
  <c r="D561" i="1"/>
  <c r="H561" i="1" s="1"/>
  <c r="C561" i="1"/>
  <c r="G561" i="1" s="1"/>
  <c r="D560" i="1"/>
  <c r="H560" i="1" s="1"/>
  <c r="C560" i="1"/>
  <c r="G560" i="1" s="1"/>
  <c r="D559" i="1"/>
  <c r="H559" i="1" s="1"/>
  <c r="C559" i="1"/>
  <c r="G559" i="1" s="1"/>
  <c r="D558" i="1"/>
  <c r="H558" i="1" s="1"/>
  <c r="C558" i="1"/>
  <c r="G558" i="1" s="1"/>
  <c r="D557" i="1"/>
  <c r="H557" i="1" s="1"/>
  <c r="C557" i="1"/>
  <c r="G557" i="1" s="1"/>
  <c r="D556" i="1"/>
  <c r="H556" i="1" s="1"/>
  <c r="C556" i="1"/>
  <c r="G556" i="1" s="1"/>
  <c r="D555" i="1"/>
  <c r="H555" i="1" s="1"/>
  <c r="C555" i="1"/>
  <c r="G555" i="1" s="1"/>
  <c r="D554" i="1"/>
  <c r="H554" i="1" s="1"/>
  <c r="C554" i="1"/>
  <c r="G554" i="1" s="1"/>
  <c r="D553" i="1"/>
  <c r="H553" i="1" s="1"/>
  <c r="C553" i="1"/>
  <c r="G553" i="1" s="1"/>
  <c r="D552" i="1"/>
  <c r="H552" i="1" s="1"/>
  <c r="C552" i="1"/>
  <c r="G552" i="1" s="1"/>
  <c r="D551" i="1"/>
  <c r="H551" i="1" s="1"/>
  <c r="C551" i="1"/>
  <c r="G551" i="1" s="1"/>
  <c r="D550" i="1"/>
  <c r="H550" i="1" s="1"/>
  <c r="C550" i="1"/>
  <c r="G550" i="1" s="1"/>
  <c r="D549" i="1"/>
  <c r="H549" i="1" s="1"/>
  <c r="C549" i="1"/>
  <c r="G549" i="1" s="1"/>
  <c r="D548" i="1"/>
  <c r="H548" i="1" s="1"/>
  <c r="C548" i="1"/>
  <c r="G548" i="1" s="1"/>
  <c r="D547" i="1"/>
  <c r="H547" i="1" s="1"/>
  <c r="C547" i="1"/>
  <c r="G547" i="1" s="1"/>
  <c r="D546" i="1"/>
  <c r="H546" i="1" s="1"/>
  <c r="C546" i="1"/>
  <c r="G546" i="1" s="1"/>
  <c r="D545" i="1"/>
  <c r="H545" i="1" s="1"/>
  <c r="C545" i="1"/>
  <c r="G545" i="1" s="1"/>
  <c r="D544" i="1"/>
  <c r="H544" i="1" s="1"/>
  <c r="C544" i="1"/>
  <c r="G544" i="1" s="1"/>
  <c r="D543" i="1"/>
  <c r="H543" i="1" s="1"/>
  <c r="C543" i="1"/>
  <c r="G543" i="1" s="1"/>
  <c r="D542" i="1"/>
  <c r="H542" i="1" s="1"/>
  <c r="C542" i="1"/>
  <c r="G542" i="1" s="1"/>
  <c r="D541" i="1"/>
  <c r="H541" i="1" s="1"/>
  <c r="C541" i="1"/>
  <c r="G541" i="1" s="1"/>
  <c r="D540" i="1"/>
  <c r="H540" i="1" s="1"/>
  <c r="C540" i="1"/>
  <c r="G540" i="1" s="1"/>
  <c r="D539" i="1"/>
  <c r="H539" i="1" s="1"/>
  <c r="C539" i="1"/>
  <c r="G539" i="1" s="1"/>
  <c r="D538" i="1"/>
  <c r="H538" i="1" s="1"/>
  <c r="C538" i="1"/>
  <c r="G538" i="1" s="1"/>
  <c r="D537" i="1"/>
  <c r="H537" i="1" s="1"/>
  <c r="C537" i="1"/>
  <c r="G537" i="1" s="1"/>
  <c r="D536" i="1"/>
  <c r="H536" i="1" s="1"/>
  <c r="C536" i="1"/>
  <c r="G536" i="1" s="1"/>
  <c r="D535" i="1"/>
  <c r="H535" i="1" s="1"/>
  <c r="C535" i="1"/>
  <c r="G535" i="1" s="1"/>
  <c r="D534" i="1"/>
  <c r="H534" i="1" s="1"/>
  <c r="C534" i="1"/>
  <c r="G534" i="1" s="1"/>
  <c r="D533" i="1"/>
  <c r="H533" i="1" s="1"/>
  <c r="C533" i="1"/>
  <c r="G533" i="1" s="1"/>
  <c r="D532" i="1"/>
  <c r="H532" i="1" s="1"/>
  <c r="C532" i="1"/>
  <c r="G532" i="1" s="1"/>
  <c r="D531" i="1"/>
  <c r="H531" i="1" s="1"/>
  <c r="C531" i="1"/>
  <c r="G531" i="1" s="1"/>
  <c r="D530" i="1"/>
  <c r="D528" i="1"/>
  <c r="H528" i="1" s="1"/>
  <c r="C528" i="1"/>
  <c r="G528" i="1" s="1"/>
  <c r="D527" i="1"/>
  <c r="H527" i="1" s="1"/>
  <c r="C527" i="1"/>
  <c r="G527" i="1" s="1"/>
  <c r="D526" i="1"/>
  <c r="H526" i="1" s="1"/>
  <c r="C526" i="1"/>
  <c r="G526" i="1" s="1"/>
  <c r="D525" i="1"/>
  <c r="H525" i="1" s="1"/>
  <c r="C525" i="1"/>
  <c r="G525" i="1" s="1"/>
  <c r="D524" i="1"/>
  <c r="H524" i="1" s="1"/>
  <c r="C524" i="1"/>
  <c r="G524" i="1" s="1"/>
  <c r="D523" i="1"/>
  <c r="H523" i="1" s="1"/>
  <c r="C523" i="1"/>
  <c r="G523" i="1" s="1"/>
  <c r="D522" i="1"/>
  <c r="H522" i="1" s="1"/>
  <c r="C522" i="1"/>
  <c r="G522" i="1" s="1"/>
  <c r="D521" i="1"/>
  <c r="H521" i="1" s="1"/>
  <c r="C521" i="1"/>
  <c r="G521" i="1" s="1"/>
  <c r="D520" i="1"/>
  <c r="H520" i="1" s="1"/>
  <c r="C520" i="1"/>
  <c r="G520" i="1" s="1"/>
  <c r="D519" i="1"/>
  <c r="H519" i="1" s="1"/>
  <c r="C519" i="1"/>
  <c r="G519" i="1" s="1"/>
  <c r="D518" i="1"/>
  <c r="H518" i="1" s="1"/>
  <c r="C518" i="1"/>
  <c r="G518" i="1" s="1"/>
  <c r="D517" i="1"/>
  <c r="H517" i="1" s="1"/>
  <c r="C517" i="1"/>
  <c r="G517" i="1" s="1"/>
  <c r="D516" i="1"/>
  <c r="D515" i="1"/>
  <c r="H515" i="1" s="1"/>
  <c r="C515" i="1"/>
  <c r="G515" i="1" s="1"/>
  <c r="D514" i="1"/>
  <c r="H514" i="1" s="1"/>
  <c r="C514" i="1"/>
  <c r="G514" i="1" s="1"/>
  <c r="D513" i="1"/>
  <c r="H513" i="1" s="1"/>
  <c r="C513" i="1"/>
  <c r="G513" i="1" s="1"/>
  <c r="D512" i="1"/>
  <c r="H512" i="1" s="1"/>
  <c r="C512" i="1"/>
  <c r="G512" i="1" s="1"/>
  <c r="D511" i="1"/>
  <c r="H511" i="1" s="1"/>
  <c r="C511" i="1"/>
  <c r="G511" i="1" s="1"/>
  <c r="D510" i="1"/>
  <c r="H510" i="1" s="1"/>
  <c r="C510" i="1"/>
  <c r="G510" i="1" s="1"/>
  <c r="D509" i="1"/>
  <c r="H509" i="1" s="1"/>
  <c r="C509" i="1"/>
  <c r="G509" i="1" s="1"/>
  <c r="D508" i="1"/>
  <c r="H508" i="1" s="1"/>
  <c r="C508" i="1"/>
  <c r="G508" i="1" s="1"/>
  <c r="D507" i="1"/>
  <c r="H507" i="1" s="1"/>
  <c r="C507" i="1"/>
  <c r="G507" i="1" s="1"/>
  <c r="D506" i="1"/>
  <c r="H506" i="1" s="1"/>
  <c r="C506" i="1"/>
  <c r="G506" i="1" s="1"/>
  <c r="D505" i="1"/>
  <c r="H505" i="1" s="1"/>
  <c r="C505" i="1"/>
  <c r="G505" i="1" s="1"/>
  <c r="D504" i="1"/>
  <c r="H504" i="1" s="1"/>
  <c r="C504" i="1"/>
  <c r="G504" i="1" s="1"/>
  <c r="D503" i="1"/>
  <c r="H503" i="1" s="1"/>
  <c r="C503" i="1"/>
  <c r="G503" i="1" s="1"/>
  <c r="D502" i="1"/>
  <c r="H502" i="1" s="1"/>
  <c r="C502" i="1"/>
  <c r="G502" i="1" s="1"/>
  <c r="D501" i="1"/>
  <c r="H501" i="1" s="1"/>
  <c r="C501" i="1"/>
  <c r="G501" i="1" s="1"/>
  <c r="D500" i="1"/>
  <c r="H500" i="1" s="1"/>
  <c r="C500" i="1"/>
  <c r="G500" i="1" s="1"/>
  <c r="D499" i="1"/>
  <c r="H499" i="1" s="1"/>
  <c r="C499" i="1"/>
  <c r="G499" i="1" s="1"/>
  <c r="D498" i="1"/>
  <c r="H498" i="1" s="1"/>
  <c r="C498" i="1"/>
  <c r="G498" i="1" s="1"/>
  <c r="D497" i="1"/>
  <c r="H497" i="1" s="1"/>
  <c r="C497" i="1"/>
  <c r="G497" i="1" s="1"/>
  <c r="D496" i="1"/>
  <c r="H496" i="1" s="1"/>
  <c r="C496" i="1"/>
  <c r="G496" i="1" s="1"/>
  <c r="D495" i="1"/>
  <c r="H495" i="1" s="1"/>
  <c r="C495" i="1"/>
  <c r="G495" i="1" s="1"/>
  <c r="D494" i="1"/>
  <c r="H494" i="1" s="1"/>
  <c r="C494" i="1"/>
  <c r="G494" i="1" s="1"/>
  <c r="D493" i="1"/>
  <c r="H493" i="1" s="1"/>
  <c r="C493" i="1"/>
  <c r="G493" i="1" s="1"/>
  <c r="D492" i="1"/>
  <c r="H492" i="1" s="1"/>
  <c r="C492" i="1"/>
  <c r="G492" i="1" s="1"/>
  <c r="D491" i="1"/>
  <c r="H491" i="1" s="1"/>
  <c r="C491" i="1"/>
  <c r="G491" i="1" s="1"/>
  <c r="D490" i="1"/>
  <c r="H490" i="1" s="1"/>
  <c r="C490" i="1"/>
  <c r="G490" i="1" s="1"/>
  <c r="D489" i="1"/>
  <c r="H489" i="1" s="1"/>
  <c r="C489" i="1"/>
  <c r="G489" i="1" s="1"/>
  <c r="D488" i="1"/>
  <c r="H488" i="1" s="1"/>
  <c r="C488" i="1"/>
  <c r="G488" i="1" s="1"/>
  <c r="D487" i="1"/>
  <c r="H487" i="1" s="1"/>
  <c r="C487" i="1"/>
  <c r="G487" i="1" s="1"/>
  <c r="D486" i="1"/>
  <c r="H486" i="1" s="1"/>
  <c r="C486" i="1"/>
  <c r="G486" i="1" s="1"/>
  <c r="D485" i="1"/>
  <c r="H485" i="1" s="1"/>
  <c r="C485" i="1"/>
  <c r="G485" i="1" s="1"/>
  <c r="D484" i="1"/>
  <c r="H484" i="1" s="1"/>
  <c r="C484" i="1"/>
  <c r="G484" i="1" s="1"/>
  <c r="D483" i="1"/>
  <c r="H483" i="1" s="1"/>
  <c r="C483" i="1"/>
  <c r="G483" i="1" s="1"/>
  <c r="D482" i="1"/>
  <c r="H482" i="1" s="1"/>
  <c r="C482" i="1"/>
  <c r="G482" i="1" s="1"/>
  <c r="D481" i="1"/>
  <c r="H481" i="1" s="1"/>
  <c r="C481" i="1"/>
  <c r="G481" i="1" s="1"/>
  <c r="D480" i="1"/>
  <c r="H480" i="1" s="1"/>
  <c r="C480" i="1"/>
  <c r="G480" i="1" s="1"/>
  <c r="D479" i="1"/>
  <c r="H479" i="1" s="1"/>
  <c r="C479" i="1"/>
  <c r="G479" i="1" s="1"/>
  <c r="D478" i="1"/>
  <c r="H478" i="1" s="1"/>
  <c r="C478" i="1"/>
  <c r="G478" i="1" s="1"/>
  <c r="D477" i="1"/>
  <c r="H477" i="1" s="1"/>
  <c r="C477" i="1"/>
  <c r="G477" i="1" s="1"/>
  <c r="D476" i="1"/>
  <c r="H476" i="1" s="1"/>
  <c r="C476" i="1"/>
  <c r="G476" i="1" s="1"/>
  <c r="D475" i="1"/>
  <c r="H475" i="1" s="1"/>
  <c r="C475" i="1"/>
  <c r="G475" i="1" s="1"/>
  <c r="D474" i="1"/>
  <c r="H474" i="1" s="1"/>
  <c r="C474" i="1"/>
  <c r="G474" i="1" s="1"/>
  <c r="D473" i="1"/>
  <c r="H473" i="1" s="1"/>
  <c r="C473" i="1"/>
  <c r="G473" i="1" s="1"/>
  <c r="D472" i="1"/>
  <c r="H472" i="1" s="1"/>
  <c r="C472" i="1"/>
  <c r="G472" i="1" s="1"/>
  <c r="D471" i="1"/>
  <c r="H471" i="1" s="1"/>
  <c r="C471" i="1"/>
  <c r="G471" i="1" s="1"/>
  <c r="D470" i="1"/>
  <c r="H470" i="1" s="1"/>
  <c r="C470" i="1"/>
  <c r="G470" i="1" s="1"/>
  <c r="D469" i="1"/>
  <c r="H469" i="1" s="1"/>
  <c r="C469" i="1"/>
  <c r="G469" i="1" s="1"/>
  <c r="D468" i="1"/>
  <c r="H468" i="1" s="1"/>
  <c r="C468" i="1"/>
  <c r="G468" i="1" s="1"/>
  <c r="D467" i="1"/>
  <c r="H467" i="1" s="1"/>
  <c r="C467" i="1"/>
  <c r="G467" i="1" s="1"/>
  <c r="D466" i="1"/>
  <c r="H466" i="1" s="1"/>
  <c r="C466" i="1"/>
  <c r="G466" i="1" s="1"/>
  <c r="D465" i="1"/>
  <c r="H465" i="1" s="1"/>
  <c r="C465" i="1"/>
  <c r="G465" i="1" s="1"/>
  <c r="D464" i="1"/>
  <c r="H464" i="1" s="1"/>
  <c r="C464" i="1"/>
  <c r="G464" i="1" s="1"/>
  <c r="D463" i="1"/>
  <c r="H463" i="1" s="1"/>
  <c r="C463" i="1"/>
  <c r="G463" i="1" s="1"/>
  <c r="D462" i="1"/>
  <c r="H462" i="1" s="1"/>
  <c r="C462" i="1"/>
  <c r="G462" i="1" s="1"/>
  <c r="D461" i="1"/>
  <c r="H461" i="1" s="1"/>
  <c r="C461" i="1"/>
  <c r="G461" i="1" s="1"/>
  <c r="D460" i="1"/>
  <c r="D459" i="1"/>
  <c r="H459" i="1" s="1"/>
  <c r="C459" i="1"/>
  <c r="G459" i="1" s="1"/>
  <c r="D458" i="1"/>
  <c r="H458" i="1" s="1"/>
  <c r="C458" i="1"/>
  <c r="G458" i="1" s="1"/>
  <c r="D457" i="1"/>
  <c r="H457" i="1" s="1"/>
  <c r="C457" i="1"/>
  <c r="G457" i="1" s="1"/>
  <c r="D456" i="1"/>
  <c r="H456" i="1" s="1"/>
  <c r="C456" i="1"/>
  <c r="G456" i="1" s="1"/>
  <c r="D455" i="1"/>
  <c r="H455" i="1" s="1"/>
  <c r="C455" i="1"/>
  <c r="G455" i="1" s="1"/>
  <c r="D454" i="1"/>
  <c r="H454" i="1" s="1"/>
  <c r="C454" i="1"/>
  <c r="G454" i="1" s="1"/>
  <c r="D453" i="1"/>
  <c r="H453" i="1" s="1"/>
  <c r="C453" i="1"/>
  <c r="G453" i="1" s="1"/>
  <c r="D452" i="1"/>
  <c r="H452" i="1" s="1"/>
  <c r="C452" i="1"/>
  <c r="G452" i="1" s="1"/>
  <c r="D451" i="1"/>
  <c r="H451" i="1" s="1"/>
  <c r="C451" i="1"/>
  <c r="G451" i="1" s="1"/>
  <c r="D450" i="1"/>
  <c r="H450" i="1" s="1"/>
  <c r="C450" i="1"/>
  <c r="G450" i="1" s="1"/>
  <c r="D449" i="1"/>
  <c r="H449" i="1" s="1"/>
  <c r="C449" i="1"/>
  <c r="G449" i="1" s="1"/>
  <c r="D448" i="1"/>
  <c r="H448" i="1" s="1"/>
  <c r="C448" i="1"/>
  <c r="G448" i="1" s="1"/>
  <c r="D447" i="1"/>
  <c r="H447" i="1" s="1"/>
  <c r="C447" i="1"/>
  <c r="G447" i="1" s="1"/>
  <c r="D446" i="1"/>
  <c r="H446" i="1" s="1"/>
  <c r="C446" i="1"/>
  <c r="G446" i="1" s="1"/>
  <c r="D445" i="1"/>
  <c r="H445" i="1" s="1"/>
  <c r="C445" i="1"/>
  <c r="G445" i="1" s="1"/>
  <c r="D444" i="1"/>
  <c r="H444" i="1" s="1"/>
  <c r="C444" i="1"/>
  <c r="G444" i="1" s="1"/>
  <c r="D443" i="1"/>
  <c r="H443" i="1" s="1"/>
  <c r="C443" i="1"/>
  <c r="G443" i="1" s="1"/>
  <c r="D442" i="1"/>
  <c r="H442" i="1" s="1"/>
  <c r="C442" i="1"/>
  <c r="G442" i="1" s="1"/>
  <c r="D441" i="1"/>
  <c r="H441" i="1" s="1"/>
  <c r="C441" i="1"/>
  <c r="G441" i="1" s="1"/>
  <c r="D440" i="1"/>
  <c r="H440" i="1" s="1"/>
  <c r="C440" i="1"/>
  <c r="G440" i="1" s="1"/>
  <c r="D439" i="1"/>
  <c r="H439" i="1" s="1"/>
  <c r="C439" i="1"/>
  <c r="G439" i="1" s="1"/>
  <c r="D438" i="1"/>
  <c r="H438" i="1" s="1"/>
  <c r="C438" i="1"/>
  <c r="G438" i="1" s="1"/>
  <c r="D437" i="1"/>
  <c r="H437" i="1" s="1"/>
  <c r="C437" i="1"/>
  <c r="G437" i="1" s="1"/>
  <c r="D436" i="1"/>
  <c r="H436" i="1" s="1"/>
  <c r="C436" i="1"/>
  <c r="G436" i="1" s="1"/>
  <c r="D435" i="1"/>
  <c r="H435" i="1" s="1"/>
  <c r="C435" i="1"/>
  <c r="G435" i="1" s="1"/>
  <c r="D434" i="1"/>
  <c r="H434" i="1" s="1"/>
  <c r="C434" i="1"/>
  <c r="G434" i="1" s="1"/>
  <c r="D433" i="1"/>
  <c r="H433" i="1" s="1"/>
  <c r="C433" i="1"/>
  <c r="G433" i="1" s="1"/>
  <c r="D432" i="1"/>
  <c r="H432" i="1" s="1"/>
  <c r="C432" i="1"/>
  <c r="G432" i="1" s="1"/>
  <c r="D431" i="1"/>
  <c r="H431" i="1" s="1"/>
  <c r="C431" i="1"/>
  <c r="G431" i="1" s="1"/>
  <c r="D430" i="1"/>
  <c r="H430" i="1" s="1"/>
  <c r="C430" i="1"/>
  <c r="G430" i="1" s="1"/>
  <c r="D429" i="1"/>
  <c r="H429" i="1" s="1"/>
  <c r="C429" i="1"/>
  <c r="G429" i="1" s="1"/>
  <c r="D428" i="1"/>
  <c r="H428" i="1" s="1"/>
  <c r="C428" i="1"/>
  <c r="G428" i="1" s="1"/>
  <c r="D427" i="1"/>
  <c r="H427" i="1" s="1"/>
  <c r="C427" i="1"/>
  <c r="G427" i="1" s="1"/>
  <c r="D426" i="1"/>
  <c r="H426" i="1" s="1"/>
  <c r="C426" i="1"/>
  <c r="G426" i="1" s="1"/>
  <c r="D425" i="1"/>
  <c r="H425" i="1" s="1"/>
  <c r="C425" i="1"/>
  <c r="G425" i="1" s="1"/>
  <c r="D424" i="1"/>
  <c r="D422" i="1"/>
  <c r="H422" i="1" s="1"/>
  <c r="C422" i="1"/>
  <c r="D421" i="1"/>
  <c r="H421" i="1" s="1"/>
  <c r="C421" i="1"/>
  <c r="D416" i="1"/>
  <c r="H416" i="1" s="1"/>
  <c r="C416" i="1"/>
  <c r="D415" i="1"/>
  <c r="H415" i="1" s="1"/>
  <c r="C415" i="1"/>
  <c r="D414" i="1"/>
  <c r="H414" i="1" s="1"/>
  <c r="C414" i="1"/>
  <c r="D411" i="1"/>
  <c r="H411" i="1" s="1"/>
  <c r="C411" i="1"/>
  <c r="D410" i="1"/>
  <c r="H410" i="1" s="1"/>
  <c r="C410" i="1"/>
  <c r="D409" i="1"/>
  <c r="H409" i="1" s="1"/>
  <c r="C409" i="1"/>
  <c r="D408" i="1"/>
  <c r="H408" i="1" s="1"/>
  <c r="C408" i="1"/>
  <c r="D407" i="1"/>
  <c r="H407" i="1" s="1"/>
  <c r="C407" i="1"/>
  <c r="D406" i="1"/>
  <c r="H406" i="1" s="1"/>
  <c r="C406" i="1"/>
  <c r="G406" i="1" s="1"/>
  <c r="D405" i="1"/>
  <c r="H405" i="1" s="1"/>
  <c r="C405" i="1"/>
  <c r="G405" i="1" s="1"/>
  <c r="D404" i="1"/>
  <c r="H404" i="1" s="1"/>
  <c r="C404" i="1"/>
  <c r="G404" i="1" s="1"/>
  <c r="D403" i="1"/>
  <c r="H403" i="1" s="1"/>
  <c r="C403" i="1"/>
  <c r="G403" i="1" s="1"/>
  <c r="D402" i="1"/>
  <c r="H402" i="1" s="1"/>
  <c r="C402" i="1"/>
  <c r="G402" i="1" s="1"/>
  <c r="D401" i="1"/>
  <c r="H401" i="1" s="1"/>
  <c r="C401" i="1"/>
  <c r="G401" i="1" s="1"/>
  <c r="D400" i="1"/>
  <c r="H400" i="1" s="1"/>
  <c r="C400" i="1"/>
  <c r="D399" i="1"/>
  <c r="H399" i="1" s="1"/>
  <c r="C399" i="1"/>
  <c r="G399" i="1" s="1"/>
  <c r="D398" i="1"/>
  <c r="H398" i="1" s="1"/>
  <c r="C398" i="1"/>
  <c r="G398" i="1" s="1"/>
  <c r="D397" i="1"/>
  <c r="H397" i="1" s="1"/>
  <c r="C397" i="1"/>
  <c r="G397" i="1" s="1"/>
  <c r="D396" i="1"/>
  <c r="H396" i="1" s="1"/>
  <c r="C396" i="1"/>
  <c r="D395" i="1"/>
  <c r="H395" i="1" s="1"/>
  <c r="C395" i="1"/>
  <c r="G395" i="1" s="1"/>
  <c r="D394" i="1"/>
  <c r="H394" i="1" s="1"/>
  <c r="C394" i="1"/>
  <c r="G394" i="1" s="1"/>
  <c r="D393" i="1"/>
  <c r="H393" i="1" s="1"/>
  <c r="C393" i="1"/>
  <c r="G393" i="1" s="1"/>
  <c r="D392" i="1"/>
  <c r="H392" i="1" s="1"/>
  <c r="C392" i="1"/>
  <c r="G392" i="1" s="1"/>
  <c r="D391" i="1"/>
  <c r="H391" i="1" s="1"/>
  <c r="C391" i="1"/>
  <c r="G391" i="1" s="1"/>
  <c r="D390" i="1"/>
  <c r="H390" i="1" s="1"/>
  <c r="C390" i="1"/>
  <c r="G390" i="1" s="1"/>
  <c r="D389" i="1"/>
  <c r="H389" i="1" s="1"/>
  <c r="C389" i="1"/>
  <c r="G389" i="1" s="1"/>
  <c r="D388" i="1"/>
  <c r="H388" i="1" s="1"/>
  <c r="C388" i="1"/>
  <c r="G388" i="1" s="1"/>
  <c r="D387" i="1"/>
  <c r="H387" i="1" s="1"/>
  <c r="C387" i="1"/>
  <c r="G387" i="1" s="1"/>
  <c r="D386" i="1"/>
  <c r="H386" i="1" s="1"/>
  <c r="C386" i="1"/>
  <c r="G386" i="1" s="1"/>
  <c r="D385" i="1"/>
  <c r="H385" i="1" s="1"/>
  <c r="C385" i="1"/>
  <c r="G385" i="1" s="1"/>
  <c r="D384" i="1"/>
  <c r="H384" i="1" s="1"/>
  <c r="C384" i="1"/>
  <c r="G384" i="1" s="1"/>
  <c r="D383" i="1"/>
  <c r="H383" i="1" s="1"/>
  <c r="C383" i="1"/>
  <c r="G383" i="1" s="1"/>
  <c r="D382" i="1"/>
  <c r="H382" i="1" s="1"/>
  <c r="C382" i="1"/>
  <c r="G382" i="1" s="1"/>
  <c r="D381" i="1"/>
  <c r="H381" i="1" s="1"/>
  <c r="C381" i="1"/>
  <c r="D380" i="1"/>
  <c r="H380" i="1" s="1"/>
  <c r="C380" i="1"/>
  <c r="G380" i="1" s="1"/>
  <c r="D379" i="1"/>
  <c r="H379" i="1" s="1"/>
  <c r="C379" i="1"/>
  <c r="G379" i="1" s="1"/>
  <c r="D378" i="1"/>
  <c r="H378" i="1" s="1"/>
  <c r="C378" i="1"/>
  <c r="G378" i="1" s="1"/>
  <c r="D377" i="1"/>
  <c r="H377" i="1" s="1"/>
  <c r="C377" i="1"/>
  <c r="G377" i="1" s="1"/>
  <c r="D376" i="1"/>
  <c r="H376" i="1" s="1"/>
  <c r="C376" i="1"/>
  <c r="G376" i="1" s="1"/>
  <c r="D375" i="1"/>
  <c r="H375" i="1" s="1"/>
  <c r="C375" i="1"/>
  <c r="D374" i="1"/>
  <c r="H374" i="1" s="1"/>
  <c r="C374" i="1"/>
  <c r="D373" i="1"/>
  <c r="H373" i="1" s="1"/>
  <c r="C373" i="1"/>
  <c r="D372" i="1"/>
  <c r="H372" i="1" s="1"/>
  <c r="C372" i="1"/>
  <c r="G372" i="1" s="1"/>
  <c r="D371" i="1"/>
  <c r="H371" i="1" s="1"/>
  <c r="C371" i="1"/>
  <c r="D370" i="1"/>
  <c r="H370" i="1" s="1"/>
  <c r="C370" i="1"/>
  <c r="G370" i="1" s="1"/>
  <c r="D369" i="1"/>
  <c r="H369" i="1" s="1"/>
  <c r="C369" i="1"/>
  <c r="D368" i="1"/>
  <c r="D367" i="1"/>
  <c r="H367" i="1" s="1"/>
  <c r="C367" i="1"/>
  <c r="G367" i="1" s="1"/>
  <c r="D366" i="1"/>
  <c r="H366" i="1" s="1"/>
  <c r="C366" i="1"/>
  <c r="G366" i="1" s="1"/>
  <c r="D365" i="1"/>
  <c r="H365" i="1" s="1"/>
  <c r="C365" i="1"/>
  <c r="G365" i="1" s="1"/>
  <c r="D364" i="1"/>
  <c r="H364" i="1" s="1"/>
  <c r="C364" i="1"/>
  <c r="G364" i="1" s="1"/>
  <c r="D363" i="1"/>
  <c r="H363" i="1" s="1"/>
  <c r="C363" i="1"/>
  <c r="G363" i="1" s="1"/>
  <c r="D362" i="1"/>
  <c r="H362" i="1" s="1"/>
  <c r="C362" i="1"/>
  <c r="G362" i="1" s="1"/>
  <c r="D361" i="1"/>
  <c r="H361" i="1" s="1"/>
  <c r="C361" i="1"/>
  <c r="G361" i="1" s="1"/>
  <c r="D360" i="1"/>
  <c r="H360" i="1" s="1"/>
  <c r="C360" i="1"/>
  <c r="G360" i="1" s="1"/>
  <c r="D359" i="1"/>
  <c r="H359" i="1" s="1"/>
  <c r="C359" i="1"/>
  <c r="G359" i="1" s="1"/>
  <c r="D358" i="1"/>
  <c r="H358" i="1" s="1"/>
  <c r="C358" i="1"/>
  <c r="G358" i="1" s="1"/>
  <c r="D357" i="1"/>
  <c r="H357" i="1" s="1"/>
  <c r="C357" i="1"/>
  <c r="G357" i="1" s="1"/>
  <c r="D356" i="1"/>
  <c r="D355" i="1"/>
  <c r="D354" i="1"/>
  <c r="H354" i="1" s="1"/>
  <c r="C354" i="1"/>
  <c r="G354" i="1" s="1"/>
  <c r="D353" i="1"/>
  <c r="H353" i="1" s="1"/>
  <c r="C353" i="1"/>
  <c r="G353" i="1" s="1"/>
  <c r="D352" i="1"/>
  <c r="H352" i="1" s="1"/>
  <c r="C352" i="1"/>
  <c r="G352" i="1" s="1"/>
  <c r="D351" i="1"/>
  <c r="H351" i="1" s="1"/>
  <c r="C351" i="1"/>
  <c r="G351" i="1" s="1"/>
  <c r="D350" i="1"/>
  <c r="H350" i="1" s="1"/>
  <c r="C350" i="1"/>
  <c r="G350" i="1" s="1"/>
  <c r="D349" i="1"/>
  <c r="H349" i="1" s="1"/>
  <c r="C349" i="1"/>
  <c r="G349" i="1" s="1"/>
  <c r="D348" i="1"/>
  <c r="H348" i="1" s="1"/>
  <c r="C348" i="1"/>
  <c r="G348" i="1" s="1"/>
  <c r="D347" i="1"/>
  <c r="H347" i="1" s="1"/>
  <c r="C347" i="1"/>
  <c r="G347" i="1" s="1"/>
  <c r="D346" i="1"/>
  <c r="H346" i="1" s="1"/>
  <c r="C346" i="1"/>
  <c r="G346" i="1" s="1"/>
  <c r="D345" i="1"/>
  <c r="H345" i="1" s="1"/>
  <c r="C345" i="1"/>
  <c r="G345" i="1" s="1"/>
  <c r="D344" i="1"/>
  <c r="H344" i="1" s="1"/>
  <c r="C344" i="1"/>
  <c r="G344" i="1" s="1"/>
  <c r="D343" i="1"/>
  <c r="H343" i="1" s="1"/>
  <c r="C343" i="1"/>
  <c r="G343" i="1" s="1"/>
  <c r="D342" i="1"/>
  <c r="H342" i="1" s="1"/>
  <c r="C342" i="1"/>
  <c r="G342" i="1" s="1"/>
  <c r="D341" i="1"/>
  <c r="H341" i="1" s="1"/>
  <c r="C341" i="1"/>
  <c r="G341" i="1" s="1"/>
  <c r="D340" i="1"/>
  <c r="H340" i="1" s="1"/>
  <c r="C340" i="1"/>
  <c r="G340" i="1" s="1"/>
  <c r="D339" i="1"/>
  <c r="H339" i="1" s="1"/>
  <c r="C339" i="1"/>
  <c r="G339" i="1" s="1"/>
  <c r="D338" i="1"/>
  <c r="H338" i="1" s="1"/>
  <c r="C338" i="1"/>
  <c r="G338" i="1" s="1"/>
  <c r="D337" i="1"/>
  <c r="H337" i="1" s="1"/>
  <c r="C337" i="1"/>
  <c r="G337" i="1" s="1"/>
  <c r="D336" i="1"/>
  <c r="H336" i="1" s="1"/>
  <c r="C336" i="1"/>
  <c r="G336" i="1" s="1"/>
  <c r="D335" i="1"/>
  <c r="H335" i="1" s="1"/>
  <c r="C335" i="1"/>
  <c r="G335" i="1" s="1"/>
  <c r="D334" i="1"/>
  <c r="H334" i="1" s="1"/>
  <c r="C334" i="1"/>
  <c r="G334" i="1" s="1"/>
  <c r="D333" i="1"/>
  <c r="H333" i="1" s="1"/>
  <c r="C333" i="1"/>
  <c r="G333" i="1" s="1"/>
  <c r="D332" i="1"/>
  <c r="H332" i="1" s="1"/>
  <c r="C332" i="1"/>
  <c r="G332" i="1" s="1"/>
  <c r="D331" i="1"/>
  <c r="H331" i="1" s="1"/>
  <c r="C331" i="1"/>
  <c r="G331" i="1" s="1"/>
  <c r="D330" i="1"/>
  <c r="H330" i="1" s="1"/>
  <c r="C330" i="1"/>
  <c r="G330" i="1" s="1"/>
  <c r="D329" i="1"/>
  <c r="H329" i="1" s="1"/>
  <c r="C329" i="1"/>
  <c r="G329" i="1" s="1"/>
  <c r="D328" i="1"/>
  <c r="H328" i="1" s="1"/>
  <c r="C328" i="1"/>
  <c r="G328" i="1" s="1"/>
  <c r="D327" i="1"/>
  <c r="H327" i="1" s="1"/>
  <c r="C327" i="1"/>
  <c r="G327" i="1" s="1"/>
  <c r="D326" i="1"/>
  <c r="H326" i="1" s="1"/>
  <c r="C326" i="1"/>
  <c r="G326" i="1" s="1"/>
  <c r="D325" i="1"/>
  <c r="H325" i="1" s="1"/>
  <c r="C325" i="1"/>
  <c r="G325" i="1" s="1"/>
  <c r="D324" i="1"/>
  <c r="H324" i="1" s="1"/>
  <c r="C324" i="1"/>
  <c r="G324" i="1" s="1"/>
  <c r="D323" i="1"/>
  <c r="H323" i="1" s="1"/>
  <c r="C323" i="1"/>
  <c r="G323" i="1" s="1"/>
  <c r="D322" i="1"/>
  <c r="H322" i="1" s="1"/>
  <c r="C322" i="1"/>
  <c r="G322" i="1" s="1"/>
  <c r="D321" i="1"/>
  <c r="H321" i="1" s="1"/>
  <c r="C321" i="1"/>
  <c r="G321" i="1" s="1"/>
  <c r="D320" i="1"/>
  <c r="H320" i="1" s="1"/>
  <c r="C320" i="1"/>
  <c r="G320" i="1" s="1"/>
  <c r="D319" i="1"/>
  <c r="H319" i="1" s="1"/>
  <c r="C319" i="1"/>
  <c r="G319" i="1" s="1"/>
  <c r="D318" i="1"/>
  <c r="H318" i="1" s="1"/>
  <c r="C318" i="1"/>
  <c r="G318" i="1" s="1"/>
  <c r="D317" i="1"/>
  <c r="H317" i="1" s="1"/>
  <c r="C317" i="1"/>
  <c r="G317" i="1" s="1"/>
  <c r="D316" i="1"/>
  <c r="D315" i="1"/>
  <c r="H315" i="1" s="1"/>
  <c r="C315" i="1"/>
  <c r="G315" i="1" s="1"/>
  <c r="D314" i="1"/>
  <c r="H314" i="1" s="1"/>
  <c r="C314" i="1"/>
  <c r="G314" i="1" s="1"/>
  <c r="D313" i="1"/>
  <c r="H313" i="1" s="1"/>
  <c r="C313" i="1"/>
  <c r="G313" i="1" s="1"/>
  <c r="D312" i="1"/>
  <c r="H312" i="1" s="1"/>
  <c r="C312" i="1"/>
  <c r="G312" i="1" s="1"/>
  <c r="D311" i="1"/>
  <c r="H311" i="1" s="1"/>
  <c r="C311" i="1"/>
  <c r="G311" i="1" s="1"/>
  <c r="D310" i="1"/>
  <c r="H310" i="1" s="1"/>
  <c r="C310" i="1"/>
  <c r="G310" i="1" s="1"/>
  <c r="D309" i="1"/>
  <c r="H309" i="1" s="1"/>
  <c r="C309" i="1"/>
  <c r="G309" i="1" s="1"/>
  <c r="D308" i="1"/>
  <c r="H308" i="1" s="1"/>
  <c r="C308" i="1"/>
  <c r="G308" i="1" s="1"/>
  <c r="D307" i="1"/>
  <c r="H307" i="1" s="1"/>
  <c r="C307" i="1"/>
  <c r="G307" i="1" s="1"/>
  <c r="D306" i="1"/>
  <c r="H306" i="1" s="1"/>
  <c r="C306" i="1"/>
  <c r="G306" i="1" s="1"/>
  <c r="D305" i="1"/>
  <c r="H305" i="1" s="1"/>
  <c r="C305" i="1"/>
  <c r="G305" i="1" s="1"/>
  <c r="D304" i="1"/>
  <c r="D302" i="1"/>
  <c r="H302" i="1" s="1"/>
  <c r="C302" i="1"/>
  <c r="G302" i="1" s="1"/>
  <c r="D301" i="1"/>
  <c r="H301" i="1" s="1"/>
  <c r="C301" i="1"/>
  <c r="G301" i="1" s="1"/>
  <c r="D300" i="1"/>
  <c r="C300" i="1"/>
  <c r="D299" i="1"/>
  <c r="H299" i="1" s="1"/>
  <c r="C299" i="1"/>
  <c r="G299" i="1" s="1"/>
  <c r="D298" i="1"/>
  <c r="H298" i="1" s="1"/>
  <c r="C298" i="1"/>
  <c r="G298" i="1" s="1"/>
  <c r="D294" i="1"/>
  <c r="H294" i="1" s="1"/>
  <c r="C294" i="1"/>
  <c r="D293" i="1"/>
  <c r="H293" i="1" s="1"/>
  <c r="C293" i="1"/>
  <c r="D292" i="1"/>
  <c r="H292" i="1" s="1"/>
  <c r="C292" i="1"/>
  <c r="D291" i="1"/>
  <c r="H291" i="1" s="1"/>
  <c r="C291" i="1"/>
  <c r="D290" i="1"/>
  <c r="H290" i="1" s="1"/>
  <c r="C290" i="1"/>
  <c r="D289" i="1"/>
  <c r="H289" i="1" s="1"/>
  <c r="C289" i="1"/>
  <c r="G289" i="1" s="1"/>
  <c r="D288" i="1"/>
  <c r="H288" i="1" s="1"/>
  <c r="C288" i="1"/>
  <c r="G288" i="1" s="1"/>
  <c r="D287" i="1"/>
  <c r="H287" i="1" s="1"/>
  <c r="C287" i="1"/>
  <c r="D286" i="1"/>
  <c r="H286" i="1" s="1"/>
  <c r="C286" i="1"/>
  <c r="C285" i="1"/>
  <c r="D284" i="1"/>
  <c r="H284" i="1" s="1"/>
  <c r="C284" i="1"/>
  <c r="G284" i="1" s="1"/>
  <c r="D283" i="1"/>
  <c r="H283" i="1" s="1"/>
  <c r="C283" i="1"/>
  <c r="D282" i="1"/>
  <c r="H282" i="1" s="1"/>
  <c r="C282" i="1"/>
  <c r="D281" i="1"/>
  <c r="H281" i="1" s="1"/>
  <c r="C281" i="1"/>
  <c r="D280" i="1"/>
  <c r="H280" i="1" s="1"/>
  <c r="C280" i="1"/>
  <c r="G280" i="1" s="1"/>
  <c r="D279" i="1"/>
  <c r="H279" i="1" s="1"/>
  <c r="C279" i="1"/>
  <c r="D278" i="1"/>
  <c r="H278" i="1" s="1"/>
  <c r="C278" i="1"/>
  <c r="G278" i="1" s="1"/>
  <c r="D277" i="1"/>
  <c r="H277" i="1" s="1"/>
  <c r="C277" i="1"/>
  <c r="G277" i="1" s="1"/>
  <c r="D276" i="1"/>
  <c r="H276" i="1" s="1"/>
  <c r="C276" i="1"/>
  <c r="G276" i="1" s="1"/>
  <c r="D275" i="1"/>
  <c r="H275" i="1" s="1"/>
  <c r="C275" i="1"/>
  <c r="D274" i="1"/>
  <c r="H274" i="1" s="1"/>
  <c r="C274" i="1"/>
  <c r="D273" i="1"/>
  <c r="H273" i="1" s="1"/>
  <c r="C273" i="1"/>
  <c r="G273" i="1" s="1"/>
  <c r="D272" i="1"/>
  <c r="H272" i="1" s="1"/>
  <c r="C272" i="1"/>
  <c r="G272" i="1" s="1"/>
  <c r="D271" i="1"/>
  <c r="H271" i="1" s="1"/>
  <c r="C271" i="1"/>
  <c r="D270" i="1"/>
  <c r="H270" i="1" s="1"/>
  <c r="C270" i="1"/>
  <c r="C269" i="1"/>
  <c r="D268" i="1"/>
  <c r="H268" i="1" s="1"/>
  <c r="C268" i="1"/>
  <c r="G268" i="1" s="1"/>
  <c r="D267" i="1"/>
  <c r="H267" i="1" s="1"/>
  <c r="C267" i="1"/>
  <c r="D266" i="1"/>
  <c r="H266" i="1" s="1"/>
  <c r="C266" i="1"/>
  <c r="D265" i="1"/>
  <c r="H265" i="1" s="1"/>
  <c r="C265" i="1"/>
  <c r="D264" i="1"/>
  <c r="H264" i="1" s="1"/>
  <c r="C264" i="1"/>
  <c r="G264" i="1" s="1"/>
  <c r="D263" i="1"/>
  <c r="H263" i="1" s="1"/>
  <c r="C263" i="1"/>
  <c r="G263" i="1" s="1"/>
  <c r="D262" i="1"/>
  <c r="H262" i="1" s="1"/>
  <c r="C262" i="1"/>
  <c r="G262" i="1" s="1"/>
  <c r="D261" i="1"/>
  <c r="H261" i="1" s="1"/>
  <c r="C261" i="1"/>
  <c r="G261" i="1" s="1"/>
  <c r="D260" i="1"/>
  <c r="H260" i="1" s="1"/>
  <c r="C260" i="1"/>
  <c r="G260" i="1" s="1"/>
  <c r="D259" i="1"/>
  <c r="H259" i="1" s="1"/>
  <c r="C259" i="1"/>
  <c r="G259" i="1" s="1"/>
  <c r="D258" i="1"/>
  <c r="D257" i="1"/>
  <c r="H257" i="1" s="1"/>
  <c r="C257" i="1"/>
  <c r="G257" i="1" s="1"/>
  <c r="D256" i="1"/>
  <c r="H256" i="1" s="1"/>
  <c r="C256" i="1"/>
  <c r="G256" i="1" s="1"/>
  <c r="D255" i="1"/>
  <c r="H255" i="1" s="1"/>
  <c r="C255" i="1"/>
  <c r="G255" i="1" s="1"/>
  <c r="D254" i="1"/>
  <c r="H254" i="1" s="1"/>
  <c r="C254" i="1"/>
  <c r="G254" i="1" s="1"/>
  <c r="D253" i="1"/>
  <c r="H253" i="1" s="1"/>
  <c r="C253" i="1"/>
  <c r="G253" i="1" s="1"/>
  <c r="D252" i="1"/>
  <c r="H252" i="1" s="1"/>
  <c r="C252" i="1"/>
  <c r="G252" i="1" s="1"/>
  <c r="D251" i="1"/>
  <c r="H251" i="1" s="1"/>
  <c r="C251" i="1"/>
  <c r="G251" i="1" s="1"/>
  <c r="D250" i="1"/>
  <c r="H250" i="1" s="1"/>
  <c r="C250" i="1"/>
  <c r="G250" i="1" s="1"/>
  <c r="D249" i="1"/>
  <c r="H249" i="1" s="1"/>
  <c r="C249" i="1"/>
  <c r="G249" i="1" s="1"/>
  <c r="D248" i="1"/>
  <c r="H248" i="1" s="1"/>
  <c r="C248" i="1"/>
  <c r="G248" i="1" s="1"/>
  <c r="D247" i="1"/>
  <c r="H247" i="1" s="1"/>
  <c r="C247" i="1"/>
  <c r="G247" i="1" s="1"/>
  <c r="D246" i="1"/>
  <c r="H246" i="1" s="1"/>
  <c r="C246" i="1"/>
  <c r="G246" i="1" s="1"/>
  <c r="D245" i="1"/>
  <c r="H245" i="1" s="1"/>
  <c r="C245" i="1"/>
  <c r="G245" i="1" s="1"/>
  <c r="D244" i="1"/>
  <c r="H244" i="1" s="1"/>
  <c r="C244" i="1"/>
  <c r="G244" i="1" s="1"/>
  <c r="D243" i="1"/>
  <c r="H243" i="1" s="1"/>
  <c r="C243" i="1"/>
  <c r="G243" i="1" s="1"/>
  <c r="D242" i="1"/>
  <c r="H242" i="1" s="1"/>
  <c r="C242" i="1"/>
  <c r="G242" i="1" s="1"/>
  <c r="D241" i="1"/>
  <c r="H241" i="1" s="1"/>
  <c r="C241" i="1"/>
  <c r="G241" i="1" s="1"/>
  <c r="D240" i="1"/>
  <c r="H240" i="1" s="1"/>
  <c r="C240" i="1"/>
  <c r="G240" i="1" s="1"/>
  <c r="D239" i="1"/>
  <c r="H239" i="1" s="1"/>
  <c r="C239" i="1"/>
  <c r="G239" i="1" s="1"/>
  <c r="D238" i="1"/>
  <c r="H238" i="1" s="1"/>
  <c r="C238" i="1"/>
  <c r="G238" i="1" s="1"/>
  <c r="D237" i="1"/>
  <c r="H237" i="1" s="1"/>
  <c r="C237" i="1"/>
  <c r="G237" i="1" s="1"/>
  <c r="D236" i="1"/>
  <c r="H236" i="1" s="1"/>
  <c r="C236" i="1"/>
  <c r="G236" i="1" s="1"/>
  <c r="D235" i="1"/>
  <c r="H235" i="1" s="1"/>
  <c r="C235" i="1"/>
  <c r="G235" i="1" s="1"/>
  <c r="D234" i="1"/>
  <c r="H234" i="1" s="1"/>
  <c r="C234" i="1"/>
  <c r="G234" i="1" s="1"/>
  <c r="D233" i="1"/>
  <c r="H233" i="1" s="1"/>
  <c r="C233" i="1"/>
  <c r="G233" i="1" s="1"/>
  <c r="D232" i="1"/>
  <c r="H232" i="1" s="1"/>
  <c r="C232" i="1"/>
  <c r="G232" i="1" s="1"/>
  <c r="D231" i="1"/>
  <c r="H231" i="1" s="1"/>
  <c r="C231" i="1"/>
  <c r="G231" i="1" s="1"/>
  <c r="D230" i="1"/>
  <c r="H230" i="1" s="1"/>
  <c r="C230" i="1"/>
  <c r="G230" i="1" s="1"/>
  <c r="D229" i="1"/>
  <c r="H229" i="1" s="1"/>
  <c r="C229" i="1"/>
  <c r="G229" i="1" s="1"/>
  <c r="D228" i="1"/>
  <c r="H228" i="1" s="1"/>
  <c r="C228" i="1"/>
  <c r="G228" i="1" s="1"/>
  <c r="D227" i="1"/>
  <c r="H227" i="1" s="1"/>
  <c r="C227" i="1"/>
  <c r="G227" i="1" s="1"/>
  <c r="D225" i="1"/>
  <c r="H225" i="1" s="1"/>
  <c r="C225" i="1"/>
  <c r="G225" i="1" s="1"/>
  <c r="D224" i="1"/>
  <c r="H224" i="1" s="1"/>
  <c r="C224" i="1"/>
  <c r="G224" i="1" s="1"/>
  <c r="D223" i="1"/>
  <c r="H223" i="1" s="1"/>
  <c r="C223" i="1"/>
  <c r="G223" i="1" s="1"/>
  <c r="D222" i="1"/>
  <c r="H222" i="1" s="1"/>
  <c r="C222" i="1"/>
  <c r="G222" i="1" s="1"/>
  <c r="D221" i="1"/>
  <c r="H221" i="1" s="1"/>
  <c r="C221" i="1"/>
  <c r="G221" i="1" s="1"/>
  <c r="D220" i="1"/>
  <c r="H220" i="1" s="1"/>
  <c r="C220" i="1"/>
  <c r="G220" i="1" s="1"/>
  <c r="D219" i="1"/>
  <c r="H219" i="1" s="1"/>
  <c r="C219" i="1"/>
  <c r="G219" i="1" s="1"/>
  <c r="D218" i="1"/>
  <c r="H218" i="1" s="1"/>
  <c r="C218" i="1"/>
  <c r="G218" i="1" s="1"/>
  <c r="D217" i="1"/>
  <c r="H217" i="1" s="1"/>
  <c r="C217" i="1"/>
  <c r="G217" i="1" s="1"/>
  <c r="D216" i="1"/>
  <c r="H216" i="1" s="1"/>
  <c r="C216" i="1"/>
  <c r="G216" i="1" s="1"/>
  <c r="D215" i="1"/>
  <c r="H215" i="1" s="1"/>
  <c r="C215" i="1"/>
  <c r="G215" i="1" s="1"/>
  <c r="D214" i="1"/>
  <c r="H214" i="1" s="1"/>
  <c r="C214" i="1"/>
  <c r="G214" i="1" s="1"/>
  <c r="D213" i="1"/>
  <c r="H213" i="1" s="1"/>
  <c r="C213" i="1"/>
  <c r="G213" i="1" s="1"/>
  <c r="C212" i="1"/>
  <c r="D211" i="1"/>
  <c r="H211" i="1" s="1"/>
  <c r="C211" i="1"/>
  <c r="G211" i="1" s="1"/>
  <c r="D210" i="1"/>
  <c r="H210" i="1" s="1"/>
  <c r="C210" i="1"/>
  <c r="G210" i="1" s="1"/>
  <c r="D209" i="1"/>
  <c r="H209" i="1" s="1"/>
  <c r="C209" i="1"/>
  <c r="G209" i="1" s="1"/>
  <c r="D208" i="1"/>
  <c r="H208" i="1" s="1"/>
  <c r="C208" i="1"/>
  <c r="G208" i="1" s="1"/>
  <c r="D207" i="1"/>
  <c r="H207" i="1" s="1"/>
  <c r="C207" i="1"/>
  <c r="G207" i="1" s="1"/>
  <c r="D206" i="1"/>
  <c r="H206" i="1" s="1"/>
  <c r="C206" i="1"/>
  <c r="G206" i="1" s="1"/>
  <c r="D205" i="1"/>
  <c r="H205" i="1" s="1"/>
  <c r="C205" i="1"/>
  <c r="G205" i="1" s="1"/>
  <c r="D204" i="1"/>
  <c r="H204" i="1" s="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7" i="1"/>
  <c r="H197" i="1" s="1"/>
  <c r="C197" i="1"/>
  <c r="D196" i="1"/>
  <c r="H196" i="1" s="1"/>
  <c r="C196" i="1"/>
  <c r="G196" i="1" s="1"/>
  <c r="D195" i="1"/>
  <c r="H195" i="1" s="1"/>
  <c r="C195" i="1"/>
  <c r="D194" i="1"/>
  <c r="H194" i="1" s="1"/>
  <c r="C194" i="1"/>
  <c r="H193" i="1"/>
  <c r="D193" i="1"/>
  <c r="C193" i="1"/>
  <c r="G193" i="1" s="1"/>
  <c r="D192" i="1"/>
  <c r="H192" i="1" s="1"/>
  <c r="C192" i="1"/>
  <c r="H191" i="1"/>
  <c r="D191" i="1"/>
  <c r="C191" i="1"/>
  <c r="G191" i="1" s="1"/>
  <c r="C190" i="1"/>
  <c r="H189" i="1"/>
  <c r="D189" i="1"/>
  <c r="C189" i="1"/>
  <c r="G189" i="1" s="1"/>
  <c r="D188" i="1"/>
  <c r="H188" i="1" s="1"/>
  <c r="C188" i="1"/>
  <c r="H187" i="1"/>
  <c r="D187" i="1"/>
  <c r="C187" i="1"/>
  <c r="G187" i="1" s="1"/>
  <c r="D186" i="1"/>
  <c r="H186" i="1" s="1"/>
  <c r="C186" i="1"/>
  <c r="H185" i="1"/>
  <c r="D185" i="1"/>
  <c r="C185" i="1"/>
  <c r="G185" i="1" s="1"/>
  <c r="D184" i="1"/>
  <c r="H184" i="1" s="1"/>
  <c r="C184" i="1"/>
  <c r="D183" i="1"/>
  <c r="H183" i="1" s="1"/>
  <c r="C183" i="1"/>
  <c r="D182" i="1"/>
  <c r="H182" i="1" s="1"/>
  <c r="C182" i="1"/>
  <c r="D181" i="1"/>
  <c r="H181" i="1" s="1"/>
  <c r="C181" i="1"/>
  <c r="D180" i="1"/>
  <c r="H180" i="1" s="1"/>
  <c r="C180" i="1"/>
  <c r="H179" i="1"/>
  <c r="D179" i="1"/>
  <c r="C179" i="1"/>
  <c r="G179" i="1" s="1"/>
  <c r="D178" i="1"/>
  <c r="H178" i="1" s="1"/>
  <c r="C178" i="1"/>
  <c r="D177" i="1"/>
  <c r="H177" i="1" s="1"/>
  <c r="C177" i="1"/>
  <c r="D176" i="1"/>
  <c r="H176" i="1" s="1"/>
  <c r="C176" i="1"/>
  <c r="D175" i="1"/>
  <c r="H175" i="1" s="1"/>
  <c r="C175" i="1"/>
  <c r="C174" i="1"/>
  <c r="H173" i="1"/>
  <c r="D173" i="1"/>
  <c r="C173" i="1"/>
  <c r="G173" i="1" s="1"/>
  <c r="D172" i="1"/>
  <c r="H172" i="1" s="1"/>
  <c r="C172" i="1"/>
  <c r="D171" i="1"/>
  <c r="H171" i="1" s="1"/>
  <c r="C171" i="1"/>
  <c r="D170" i="1"/>
  <c r="H170" i="1" s="1"/>
  <c r="C170" i="1"/>
  <c r="H169" i="1"/>
  <c r="D169" i="1"/>
  <c r="C169" i="1"/>
  <c r="G169" i="1" s="1"/>
  <c r="D168" i="1"/>
  <c r="H168" i="1" s="1"/>
  <c r="C168" i="1"/>
  <c r="D167" i="1"/>
  <c r="H167" i="1" s="1"/>
  <c r="C167" i="1"/>
  <c r="D166" i="1"/>
  <c r="H166" i="1" s="1"/>
  <c r="C166" i="1"/>
  <c r="H165" i="1"/>
  <c r="D165" i="1"/>
  <c r="C165" i="1"/>
  <c r="G165" i="1" s="1"/>
  <c r="D164" i="1"/>
  <c r="H164" i="1" s="1"/>
  <c r="C164" i="1"/>
  <c r="D163" i="1"/>
  <c r="H163" i="1" s="1"/>
  <c r="C163" i="1"/>
  <c r="D162" i="1"/>
  <c r="H162" i="1" s="1"/>
  <c r="C162" i="1"/>
  <c r="D161" i="1"/>
  <c r="H161" i="1" s="1"/>
  <c r="C161" i="1"/>
  <c r="D159" i="1"/>
  <c r="H159" i="1" s="1"/>
  <c r="C159" i="1"/>
  <c r="H158" i="1"/>
  <c r="D158" i="1"/>
  <c r="C158" i="1"/>
  <c r="G158" i="1" s="1"/>
  <c r="D157" i="1"/>
  <c r="H157" i="1" s="1"/>
  <c r="C157" i="1"/>
  <c r="D156" i="1"/>
  <c r="H156" i="1" s="1"/>
  <c r="C156" i="1"/>
  <c r="D155" i="1"/>
  <c r="H155" i="1" s="1"/>
  <c r="C155" i="1"/>
  <c r="H154" i="1"/>
  <c r="D154" i="1"/>
  <c r="C154" i="1"/>
  <c r="G154" i="1" s="1"/>
  <c r="D153" i="1"/>
  <c r="H153" i="1" s="1"/>
  <c r="C153" i="1"/>
  <c r="H152" i="1"/>
  <c r="D152" i="1"/>
  <c r="C152" i="1"/>
  <c r="G152" i="1" s="1"/>
  <c r="D151" i="1"/>
  <c r="H151" i="1" s="1"/>
  <c r="C151" i="1"/>
  <c r="D150" i="1"/>
  <c r="H150" i="1" s="1"/>
  <c r="C150" i="1"/>
  <c r="D149" i="1"/>
  <c r="H149" i="1" s="1"/>
  <c r="C149" i="1"/>
  <c r="D147" i="1"/>
  <c r="H147" i="1" s="1"/>
  <c r="C147" i="1"/>
  <c r="D146" i="1"/>
  <c r="H146" i="1" s="1"/>
  <c r="C146" i="1"/>
  <c r="H145" i="1"/>
  <c r="D145" i="1"/>
  <c r="C145" i="1"/>
  <c r="G145" i="1" s="1"/>
  <c r="D144" i="1"/>
  <c r="H144" i="1" s="1"/>
  <c r="C144" i="1"/>
  <c r="H143" i="1"/>
  <c r="D143" i="1"/>
  <c r="C143" i="1"/>
  <c r="G143" i="1" s="1"/>
  <c r="D142" i="1"/>
  <c r="H142" i="1" s="1"/>
  <c r="C142" i="1"/>
  <c r="H141" i="1"/>
  <c r="D141" i="1"/>
  <c r="C141" i="1"/>
  <c r="G141" i="1" s="1"/>
  <c r="D140" i="1"/>
  <c r="H140" i="1" s="1"/>
  <c r="C140" i="1"/>
  <c r="H139" i="1"/>
  <c r="D139" i="1"/>
  <c r="C139" i="1"/>
  <c r="G139" i="1" s="1"/>
  <c r="D138" i="1"/>
  <c r="H138" i="1" s="1"/>
  <c r="C138" i="1"/>
  <c r="H137" i="1"/>
  <c r="D137" i="1"/>
  <c r="C137" i="1"/>
  <c r="G137" i="1" s="1"/>
  <c r="D135" i="1"/>
  <c r="H135" i="1" s="1"/>
  <c r="C135" i="1"/>
  <c r="H134" i="1"/>
  <c r="D134" i="1"/>
  <c r="C134" i="1"/>
  <c r="G134" i="1" s="1"/>
  <c r="D133" i="1"/>
  <c r="H133" i="1" s="1"/>
  <c r="C133" i="1"/>
  <c r="H132" i="1"/>
  <c r="D132" i="1"/>
  <c r="C132" i="1"/>
  <c r="G132" i="1" s="1"/>
  <c r="D131" i="1"/>
  <c r="H131" i="1" s="1"/>
  <c r="C131" i="1"/>
  <c r="D130" i="1"/>
  <c r="H129" i="1"/>
  <c r="D129" i="1"/>
  <c r="C129" i="1"/>
  <c r="G129" i="1" s="1"/>
  <c r="D128" i="1"/>
  <c r="H128" i="1" s="1"/>
  <c r="C128" i="1"/>
  <c r="H127" i="1"/>
  <c r="D127" i="1"/>
  <c r="C127" i="1"/>
  <c r="G127" i="1" s="1"/>
  <c r="D126" i="1"/>
  <c r="H126" i="1" s="1"/>
  <c r="C126" i="1"/>
  <c r="H125" i="1"/>
  <c r="D125" i="1"/>
  <c r="C125" i="1"/>
  <c r="G125" i="1" s="1"/>
  <c r="D124" i="1"/>
  <c r="H124" i="1" s="1"/>
  <c r="C124" i="1"/>
  <c r="H123" i="1"/>
  <c r="D123" i="1"/>
  <c r="C123" i="1"/>
  <c r="G123" i="1" s="1"/>
  <c r="D122" i="1"/>
  <c r="H122" i="1" s="1"/>
  <c r="C122" i="1"/>
  <c r="H121" i="1"/>
  <c r="D121" i="1"/>
  <c r="C121" i="1"/>
  <c r="G121" i="1" s="1"/>
  <c r="D120" i="1"/>
  <c r="H120" i="1" s="1"/>
  <c r="C120" i="1"/>
  <c r="H119" i="1"/>
  <c r="D119" i="1"/>
  <c r="C119" i="1"/>
  <c r="G119" i="1" s="1"/>
  <c r="D118" i="1"/>
  <c r="H118" i="1" s="1"/>
  <c r="C118" i="1"/>
  <c r="H117" i="1"/>
  <c r="D117" i="1"/>
  <c r="C117" i="1"/>
  <c r="G117" i="1" s="1"/>
  <c r="D116" i="1"/>
  <c r="H116" i="1" s="1"/>
  <c r="C116" i="1"/>
  <c r="H115" i="1"/>
  <c r="D115" i="1"/>
  <c r="C115" i="1"/>
  <c r="G115" i="1" s="1"/>
  <c r="D114" i="1"/>
  <c r="H114" i="1" s="1"/>
  <c r="C114" i="1"/>
  <c r="D113" i="1"/>
  <c r="H113" i="1" s="1"/>
  <c r="C113" i="1"/>
  <c r="D112" i="1"/>
  <c r="H112" i="1" s="1"/>
  <c r="C112" i="1"/>
  <c r="H111" i="1"/>
  <c r="D111" i="1"/>
  <c r="C111" i="1"/>
  <c r="G111" i="1" s="1"/>
  <c r="D110" i="1"/>
  <c r="H110" i="1" s="1"/>
  <c r="C110" i="1"/>
  <c r="H109" i="1"/>
  <c r="D109" i="1"/>
  <c r="C109" i="1"/>
  <c r="G109" i="1" s="1"/>
  <c r="C108" i="1"/>
  <c r="D107" i="1"/>
  <c r="H107" i="1" s="1"/>
  <c r="C107" i="1"/>
  <c r="D106" i="1"/>
  <c r="H106" i="1" s="1"/>
  <c r="C106" i="1"/>
  <c r="D105" i="1"/>
  <c r="H105" i="1" s="1"/>
  <c r="C105" i="1"/>
  <c r="D104" i="1"/>
  <c r="H104" i="1" s="1"/>
  <c r="C104" i="1"/>
  <c r="C103" i="1"/>
  <c r="D101" i="1"/>
  <c r="H101" i="1" s="1"/>
  <c r="C101" i="1"/>
  <c r="D100" i="1"/>
  <c r="H100" i="1" s="1"/>
  <c r="C100" i="1"/>
  <c r="D99" i="1"/>
  <c r="H99" i="1" s="1"/>
  <c r="C99" i="1"/>
  <c r="H98" i="1"/>
  <c r="D98" i="1"/>
  <c r="C98" i="1"/>
  <c r="G98" i="1" s="1"/>
  <c r="D97" i="1"/>
  <c r="H97" i="1" s="1"/>
  <c r="C97" i="1"/>
  <c r="D96" i="1"/>
  <c r="H96" i="1" s="1"/>
  <c r="C96" i="1"/>
  <c r="D95" i="1"/>
  <c r="H95" i="1" s="1"/>
  <c r="C95" i="1"/>
  <c r="C94" i="1"/>
  <c r="D93" i="1"/>
  <c r="H93" i="1" s="1"/>
  <c r="C93" i="1"/>
  <c r="H92" i="1"/>
  <c r="D92" i="1"/>
  <c r="C92" i="1"/>
  <c r="G92" i="1" s="1"/>
  <c r="D91" i="1"/>
  <c r="H91" i="1" s="1"/>
  <c r="C91" i="1"/>
  <c r="D90" i="1"/>
  <c r="H90" i="1" s="1"/>
  <c r="C90" i="1"/>
  <c r="D89" i="1"/>
  <c r="H89" i="1" s="1"/>
  <c r="C89" i="1"/>
  <c r="H88" i="1"/>
  <c r="D88" i="1"/>
  <c r="C88" i="1"/>
  <c r="G88" i="1" s="1"/>
  <c r="C87" i="1"/>
  <c r="H86" i="1"/>
  <c r="D86" i="1"/>
  <c r="C86" i="1"/>
  <c r="G86" i="1" s="1"/>
  <c r="D85" i="1"/>
  <c r="H85" i="1" s="1"/>
  <c r="C85" i="1"/>
  <c r="D84" i="1"/>
  <c r="H84" i="1" s="1"/>
  <c r="C84" i="1"/>
  <c r="D83" i="1"/>
  <c r="H83" i="1" s="1"/>
  <c r="C83" i="1"/>
  <c r="H82" i="1"/>
  <c r="D82" i="1"/>
  <c r="C82" i="1"/>
  <c r="G82" i="1" s="1"/>
  <c r="D81" i="1"/>
  <c r="H81" i="1" s="1"/>
  <c r="C81" i="1"/>
  <c r="D80" i="1"/>
  <c r="H80" i="1" s="1"/>
  <c r="C80" i="1"/>
  <c r="G80" i="1" s="1"/>
  <c r="D79" i="1"/>
  <c r="H79" i="1" s="1"/>
  <c r="C79" i="1"/>
  <c r="D77" i="1"/>
  <c r="H77" i="1" s="1"/>
  <c r="C77" i="1"/>
  <c r="G77" i="1" s="1"/>
  <c r="D76" i="1"/>
  <c r="H76" i="1" s="1"/>
  <c r="C76" i="1"/>
  <c r="G76" i="1" s="1"/>
  <c r="D75" i="1"/>
  <c r="H75" i="1" s="1"/>
  <c r="C75" i="1"/>
  <c r="G75" i="1" s="1"/>
  <c r="D74" i="1"/>
  <c r="H74" i="1" s="1"/>
  <c r="C74" i="1"/>
  <c r="G74" i="1" s="1"/>
  <c r="D73" i="1"/>
  <c r="H73" i="1" s="1"/>
  <c r="C73" i="1"/>
  <c r="G73" i="1" s="1"/>
  <c r="D72" i="1"/>
  <c r="H72" i="1" s="1"/>
  <c r="C72" i="1"/>
  <c r="D71" i="1"/>
  <c r="H71" i="1" s="1"/>
  <c r="C71" i="1"/>
  <c r="D70" i="1"/>
  <c r="H70" i="1" s="1"/>
  <c r="C70" i="1"/>
  <c r="D69" i="1"/>
  <c r="H69" i="1" s="1"/>
  <c r="C69" i="1"/>
  <c r="G69" i="1" s="1"/>
  <c r="D68" i="1"/>
  <c r="H68" i="1" s="1"/>
  <c r="C68" i="1"/>
  <c r="G68" i="1" s="1"/>
  <c r="D67" i="1"/>
  <c r="H67" i="1" s="1"/>
  <c r="C67" i="1"/>
  <c r="G67" i="1" s="1"/>
  <c r="H66" i="1"/>
  <c r="D66" i="1"/>
  <c r="C66" i="1"/>
  <c r="G66" i="1" s="1"/>
  <c r="D65" i="1"/>
  <c r="H65" i="1" s="1"/>
  <c r="C65" i="1"/>
  <c r="G65" i="1" s="1"/>
  <c r="C64" i="1"/>
  <c r="D63" i="1"/>
  <c r="C63" i="1"/>
  <c r="G63" i="1" s="1"/>
  <c r="D62" i="1"/>
  <c r="H62" i="1" s="1"/>
  <c r="C62" i="1"/>
  <c r="G62" i="1" s="1"/>
  <c r="D61" i="1"/>
  <c r="H61" i="1" s="1"/>
  <c r="C61" i="1"/>
  <c r="G61" i="1" s="1"/>
  <c r="D60" i="1"/>
  <c r="C60" i="1"/>
  <c r="G60" i="1" s="1"/>
  <c r="D59" i="1"/>
  <c r="H59" i="1" s="1"/>
  <c r="C59" i="1"/>
  <c r="D58" i="1"/>
  <c r="H58" i="1" s="1"/>
  <c r="C58" i="1"/>
  <c r="G58" i="1" s="1"/>
  <c r="D57" i="1"/>
  <c r="H57" i="1" s="1"/>
  <c r="C57" i="1"/>
  <c r="D56" i="1"/>
  <c r="H56" i="1" s="1"/>
  <c r="C56" i="1"/>
  <c r="G56" i="1" s="1"/>
  <c r="D55" i="1"/>
  <c r="H55" i="1" s="1"/>
  <c r="C55" i="1"/>
  <c r="G55" i="1" s="1"/>
  <c r="D54" i="1"/>
  <c r="H54" i="1" s="1"/>
  <c r="C54" i="1"/>
  <c r="D53" i="1"/>
  <c r="H53" i="1" s="1"/>
  <c r="C53" i="1"/>
  <c r="D52" i="1"/>
  <c r="H52" i="1" s="1"/>
  <c r="C52" i="1"/>
  <c r="D51" i="1"/>
  <c r="H51" i="1" s="1"/>
  <c r="C51" i="1"/>
  <c r="D50" i="1"/>
  <c r="H50" i="1" s="1"/>
  <c r="C50" i="1"/>
  <c r="D49" i="1"/>
  <c r="H49" i="1" s="1"/>
  <c r="C49" i="1"/>
  <c r="D48" i="1"/>
  <c r="H48" i="1" s="1"/>
  <c r="C48" i="1"/>
  <c r="D47" i="1"/>
  <c r="H47" i="1" s="1"/>
  <c r="C47" i="1"/>
  <c r="D46" i="1"/>
  <c r="H46" i="1" s="1"/>
  <c r="C46" i="1"/>
  <c r="D44" i="1"/>
  <c r="H44" i="1" s="1"/>
  <c r="C44" i="1"/>
  <c r="D43" i="1"/>
  <c r="H43" i="1" s="1"/>
  <c r="C43" i="1"/>
  <c r="D42" i="1"/>
  <c r="H42" i="1" s="1"/>
  <c r="C42" i="1"/>
  <c r="D41" i="1"/>
  <c r="H41" i="1" s="1"/>
  <c r="C41" i="1"/>
  <c r="C40" i="1"/>
  <c r="C39" i="1"/>
  <c r="D38" i="1"/>
  <c r="H38" i="1" s="1"/>
  <c r="C38" i="1"/>
  <c r="G38" i="1" s="1"/>
  <c r="D37" i="1"/>
  <c r="H37" i="1" s="1"/>
  <c r="C37" i="1"/>
  <c r="G37" i="1" s="1"/>
  <c r="D36" i="1"/>
  <c r="H36" i="1" s="1"/>
  <c r="C36" i="1"/>
  <c r="G36" i="1" s="1"/>
  <c r="C35" i="1"/>
  <c r="D34" i="1"/>
  <c r="H34" i="1" s="1"/>
  <c r="C34" i="1"/>
  <c r="G34" i="1" s="1"/>
  <c r="D33" i="1"/>
  <c r="H33" i="1" s="1"/>
  <c r="C33" i="1"/>
  <c r="G33" i="1" s="1"/>
  <c r="C32" i="1"/>
  <c r="D31" i="1"/>
  <c r="H31" i="1" s="1"/>
  <c r="C31" i="1"/>
  <c r="D30" i="1"/>
  <c r="H30" i="1" s="1"/>
  <c r="C30" i="1"/>
  <c r="D29" i="1"/>
  <c r="H29" i="1" s="1"/>
  <c r="C29" i="1"/>
  <c r="H28" i="1"/>
  <c r="D28" i="1"/>
  <c r="C28" i="1"/>
  <c r="G28" i="1" s="1"/>
  <c r="D27" i="1"/>
  <c r="H27" i="1" s="1"/>
  <c r="C27" i="1"/>
  <c r="G27" i="1" s="1"/>
  <c r="D26" i="1"/>
  <c r="H26" i="1" s="1"/>
  <c r="C26" i="1"/>
  <c r="G26" i="1" s="1"/>
  <c r="C25" i="1"/>
  <c r="H24" i="1"/>
  <c r="D24" i="1"/>
  <c r="C24" i="1"/>
  <c r="G24" i="1" s="1"/>
  <c r="D23" i="1"/>
  <c r="H23" i="1" s="1"/>
  <c r="C23" i="1"/>
  <c r="G23" i="1" s="1"/>
  <c r="D22" i="1"/>
  <c r="H22" i="1" s="1"/>
  <c r="C22" i="1"/>
  <c r="G22" i="1" s="1"/>
  <c r="D21" i="1"/>
  <c r="H21" i="1" s="1"/>
  <c r="C21" i="1"/>
  <c r="D20" i="1"/>
  <c r="H20" i="1" s="1"/>
  <c r="C20" i="1"/>
  <c r="G20" i="1" s="1"/>
  <c r="D19" i="1"/>
  <c r="H19" i="1" s="1"/>
  <c r="C19" i="1"/>
  <c r="D18" i="1"/>
  <c r="H18" i="1" s="1"/>
  <c r="C18" i="1"/>
  <c r="D17" i="1"/>
  <c r="H17" i="1" s="1"/>
  <c r="C17" i="1"/>
  <c r="H16" i="1"/>
  <c r="D16" i="1"/>
  <c r="C16" i="1"/>
  <c r="G16" i="1" s="1"/>
  <c r="D15" i="1"/>
  <c r="H15" i="1" s="1"/>
  <c r="C15" i="1"/>
  <c r="G15" i="1" s="1"/>
  <c r="D14" i="1"/>
  <c r="H14" i="1" s="1"/>
  <c r="C14" i="1"/>
  <c r="G14" i="1" s="1"/>
  <c r="C13" i="1"/>
  <c r="D12" i="1"/>
  <c r="H12" i="1" s="1"/>
  <c r="C12" i="1"/>
  <c r="G12" i="1" s="1"/>
  <c r="D11" i="1"/>
  <c r="H11" i="1" s="1"/>
  <c r="C11" i="1"/>
  <c r="G11" i="1" s="1"/>
  <c r="D10" i="1"/>
  <c r="H10" i="1" s="1"/>
  <c r="C10" i="1"/>
  <c r="G10" i="1" s="1"/>
  <c r="D9" i="1"/>
  <c r="H9" i="1" s="1"/>
  <c r="C9" i="1"/>
  <c r="G9" i="1" s="1"/>
  <c r="D8" i="1"/>
  <c r="H8" i="1" s="1"/>
  <c r="C8" i="1"/>
  <c r="G8" i="1" s="1"/>
  <c r="D7" i="1"/>
  <c r="H7" i="1" s="1"/>
  <c r="C7" i="1"/>
  <c r="G7" i="1" s="1"/>
  <c r="D6" i="1"/>
  <c r="H6" i="1" s="1"/>
  <c r="C6" i="1"/>
  <c r="D5" i="1"/>
  <c r="H5" i="1" s="1"/>
  <c r="C5" i="1"/>
  <c r="G5" i="1" s="1"/>
  <c r="C4" i="1"/>
  <c r="C3" i="1"/>
  <c r="H699" i="1" l="1"/>
  <c r="E31" i="9"/>
  <c r="B31" i="9" s="1"/>
  <c r="E37" i="9"/>
  <c r="B37" i="9" s="1"/>
  <c r="H300" i="1"/>
  <c r="C423" i="1"/>
  <c r="H423" i="1" s="1"/>
  <c r="J1546" i="1"/>
  <c r="J1545" i="1"/>
  <c r="J1544" i="1"/>
  <c r="J1543" i="1"/>
  <c r="J1542" i="1"/>
  <c r="H1540" i="1"/>
  <c r="J1541" i="1"/>
  <c r="H1010" i="1"/>
  <c r="H1009" i="1"/>
  <c r="H1008" i="1"/>
  <c r="H1007" i="1"/>
  <c r="H1006" i="1"/>
  <c r="H1005" i="1"/>
  <c r="H1004" i="1"/>
  <c r="H1003" i="1"/>
  <c r="G632" i="1"/>
  <c r="E629" i="4"/>
  <c r="D623" i="1" s="1"/>
  <c r="H623" i="1" s="1"/>
  <c r="G630" i="1"/>
  <c r="G631" i="1"/>
  <c r="G591" i="1"/>
  <c r="D592" i="1"/>
  <c r="H592" i="1" s="1"/>
  <c r="E535" i="4"/>
  <c r="D529" i="1" s="1"/>
  <c r="F278" i="9"/>
  <c r="G283" i="1"/>
  <c r="G282" i="1"/>
  <c r="G279" i="1"/>
  <c r="G281" i="1"/>
  <c r="G107" i="1"/>
  <c r="G100" i="1"/>
  <c r="G96" i="1"/>
  <c r="G94" i="1"/>
  <c r="G79" i="1"/>
  <c r="G84" i="1"/>
  <c r="G64" i="1"/>
  <c r="G57" i="1"/>
  <c r="G59" i="1"/>
  <c r="F61" i="4"/>
  <c r="G52" i="1"/>
  <c r="G51" i="1"/>
  <c r="G50" i="1"/>
  <c r="G48" i="1"/>
  <c r="G46" i="1"/>
  <c r="G47" i="1"/>
  <c r="G44" i="1"/>
  <c r="G43" i="1"/>
  <c r="G42" i="1"/>
  <c r="G39" i="1"/>
  <c r="D40" i="1"/>
  <c r="H40" i="1" s="1"/>
  <c r="G41" i="1"/>
  <c r="G35" i="1"/>
  <c r="G32" i="1"/>
  <c r="G31" i="1"/>
  <c r="G30" i="1"/>
  <c r="G29" i="1"/>
  <c r="G21" i="1"/>
  <c r="G18" i="1"/>
  <c r="G17" i="1"/>
  <c r="G13" i="1"/>
  <c r="G6" i="1"/>
  <c r="D1201" i="1"/>
  <c r="H1201" i="1" s="1"/>
  <c r="H1684" i="1"/>
  <c r="E335" i="9"/>
  <c r="B335" i="9" s="1"/>
  <c r="H1266" i="1"/>
  <c r="H1268" i="1"/>
  <c r="H1272" i="1"/>
  <c r="E307" i="9"/>
  <c r="B307" i="9" s="1"/>
  <c r="E320" i="9"/>
  <c r="B320" i="9" s="1"/>
  <c r="E327" i="9"/>
  <c r="B327" i="9" s="1"/>
  <c r="H1254" i="1"/>
  <c r="E311" i="9"/>
  <c r="B311" i="9" s="1"/>
  <c r="E329" i="9"/>
  <c r="B329" i="9" s="1"/>
  <c r="G1584" i="1"/>
  <c r="H1280" i="1"/>
  <c r="H1292" i="1"/>
  <c r="H1253" i="1"/>
  <c r="H1183" i="1"/>
  <c r="F52" i="5"/>
  <c r="F45" i="5"/>
  <c r="E12" i="5"/>
  <c r="D1017" i="1" s="1"/>
  <c r="F19" i="5"/>
  <c r="H1291" i="1"/>
  <c r="H1290" i="1"/>
  <c r="H1279" i="1"/>
  <c r="E337" i="9"/>
  <c r="B337" i="9" s="1"/>
  <c r="H1264" i="1"/>
  <c r="E255" i="5"/>
  <c r="D1259" i="1" s="1"/>
  <c r="H1259" i="1" s="1"/>
  <c r="F260" i="5"/>
  <c r="H1256" i="1"/>
  <c r="F252" i="5"/>
  <c r="H1252" i="1"/>
  <c r="F248" i="5"/>
  <c r="H1185" i="1"/>
  <c r="F181" i="5"/>
  <c r="D1182" i="1"/>
  <c r="G1596" i="1"/>
  <c r="G1600" i="1"/>
  <c r="G1606" i="1"/>
  <c r="G1610" i="1"/>
  <c r="E319" i="9"/>
  <c r="B319" i="9" s="1"/>
  <c r="G1681" i="1"/>
  <c r="G1683" i="1"/>
  <c r="G1612" i="1"/>
  <c r="G1608" i="1"/>
  <c r="C1604" i="1"/>
  <c r="G1602" i="1"/>
  <c r="G1598" i="1"/>
  <c r="D6" i="8"/>
  <c r="C1583" i="1" s="1"/>
  <c r="G1583" i="1" s="1"/>
  <c r="G1594" i="1"/>
  <c r="G1590" i="1"/>
  <c r="G1586" i="1"/>
  <c r="H1152" i="1"/>
  <c r="F147" i="5"/>
  <c r="H1141" i="1"/>
  <c r="F136" i="5"/>
  <c r="H1092" i="1"/>
  <c r="H1087" i="1"/>
  <c r="H1090" i="1"/>
  <c r="H1085" i="1"/>
  <c r="H1080" i="1"/>
  <c r="H1079" i="1"/>
  <c r="H1078" i="1"/>
  <c r="H1075" i="1"/>
  <c r="H1076" i="1"/>
  <c r="H1077" i="1"/>
  <c r="F71" i="5"/>
  <c r="H1061" i="1"/>
  <c r="H1062" i="1"/>
  <c r="F56" i="5"/>
  <c r="H1060" i="1"/>
  <c r="H1057" i="1"/>
  <c r="H1059" i="1"/>
  <c r="H1054" i="1"/>
  <c r="H1055" i="1"/>
  <c r="H1053" i="1"/>
  <c r="H1050" i="1"/>
  <c r="H1052" i="1"/>
  <c r="H1042" i="1"/>
  <c r="H1043" i="1"/>
  <c r="H1044" i="1"/>
  <c r="H1045" i="1"/>
  <c r="H1047" i="1"/>
  <c r="H1048" i="1"/>
  <c r="H1046" i="1"/>
  <c r="H1049" i="1"/>
  <c r="H1040" i="1"/>
  <c r="H1041" i="1"/>
  <c r="H1033" i="1"/>
  <c r="H1034" i="1"/>
  <c r="H1035" i="1"/>
  <c r="H1031" i="1"/>
  <c r="H1030" i="1"/>
  <c r="H1029" i="1"/>
  <c r="H1027" i="1"/>
  <c r="H1026" i="1"/>
  <c r="H1024" i="1"/>
  <c r="H1025" i="1"/>
  <c r="H1023" i="1"/>
  <c r="H1022" i="1"/>
  <c r="H1021" i="1"/>
  <c r="H1020" i="1"/>
  <c r="H1017" i="1"/>
  <c r="H1018" i="1"/>
  <c r="H1019" i="1"/>
  <c r="F13" i="5"/>
  <c r="H1016" i="1"/>
  <c r="H1015" i="1"/>
  <c r="E7" i="5"/>
  <c r="D1012" i="1" s="1"/>
  <c r="H1013" i="1"/>
  <c r="H1014" i="1"/>
  <c r="F8" i="5"/>
  <c r="E296" i="9"/>
  <c r="B296" i="9" s="1"/>
  <c r="G650" i="1"/>
  <c r="G648" i="1"/>
  <c r="G647" i="1"/>
  <c r="G646" i="1"/>
  <c r="G649" i="1"/>
  <c r="F656" i="4"/>
  <c r="G645" i="1"/>
  <c r="G409" i="1"/>
  <c r="G410" i="1"/>
  <c r="G416" i="1"/>
  <c r="G415" i="1"/>
  <c r="G414" i="1"/>
  <c r="G411" i="1"/>
  <c r="G407" i="1"/>
  <c r="G408" i="1"/>
  <c r="G396" i="1"/>
  <c r="G400" i="1"/>
  <c r="G381" i="1"/>
  <c r="G374" i="1"/>
  <c r="G375" i="1"/>
  <c r="G373" i="1"/>
  <c r="G369" i="1"/>
  <c r="G371" i="1"/>
  <c r="G423" i="1"/>
  <c r="G300" i="1"/>
  <c r="G641" i="1"/>
  <c r="F647" i="4"/>
  <c r="G421" i="1"/>
  <c r="G422" i="1"/>
  <c r="E648" i="4"/>
  <c r="D642" i="1" s="1"/>
  <c r="H642" i="1" s="1"/>
  <c r="G286" i="1"/>
  <c r="G287" i="1"/>
  <c r="G285" i="1"/>
  <c r="G290" i="1"/>
  <c r="G291" i="1"/>
  <c r="G292" i="1"/>
  <c r="G293" i="1"/>
  <c r="G294" i="1"/>
  <c r="G274" i="1"/>
  <c r="G275" i="1"/>
  <c r="E273" i="4"/>
  <c r="D269" i="1" s="1"/>
  <c r="H269" i="1" s="1"/>
  <c r="F278" i="4"/>
  <c r="G269" i="1"/>
  <c r="G270" i="1"/>
  <c r="G271" i="1"/>
  <c r="G267" i="1"/>
  <c r="G265" i="1"/>
  <c r="G266" i="1"/>
  <c r="G212" i="1"/>
  <c r="D212" i="1"/>
  <c r="H212" i="1" s="1"/>
  <c r="F216" i="4"/>
  <c r="G197" i="1"/>
  <c r="G195" i="1"/>
  <c r="F244" i="9"/>
  <c r="F194" i="4"/>
  <c r="G183" i="1"/>
  <c r="F240" i="9"/>
  <c r="G181" i="1"/>
  <c r="F238" i="9"/>
  <c r="D174" i="1"/>
  <c r="H174" i="1" s="1"/>
  <c r="G177" i="1"/>
  <c r="G175" i="1"/>
  <c r="F178" i="4"/>
  <c r="G171" i="1"/>
  <c r="G167" i="1"/>
  <c r="G161" i="1"/>
  <c r="G163" i="1"/>
  <c r="G156" i="1"/>
  <c r="G150" i="1"/>
  <c r="G147" i="1"/>
  <c r="G113" i="1"/>
  <c r="F236" i="9"/>
  <c r="F112" i="4"/>
  <c r="G103" i="1"/>
  <c r="G105" i="1"/>
  <c r="F107" i="4"/>
  <c r="F234" i="9"/>
  <c r="B234" i="9" s="1"/>
  <c r="D87" i="1"/>
  <c r="H87" i="1" s="1"/>
  <c r="G90" i="1"/>
  <c r="F91" i="4"/>
  <c r="F232" i="9"/>
  <c r="G72" i="1"/>
  <c r="G70" i="1"/>
  <c r="G71" i="1"/>
  <c r="E49" i="4"/>
  <c r="D45" i="1" s="1"/>
  <c r="F74" i="4"/>
  <c r="H63" i="1"/>
  <c r="H60" i="1"/>
  <c r="D49" i="4"/>
  <c r="G54" i="1"/>
  <c r="G49" i="1"/>
  <c r="G53" i="1"/>
  <c r="G25" i="1"/>
  <c r="F29" i="4"/>
  <c r="G19" i="1"/>
  <c r="E7" i="4"/>
  <c r="D3" i="1" s="1"/>
  <c r="H3" i="1" s="1"/>
  <c r="F23" i="4"/>
  <c r="F230" i="9"/>
  <c r="D4" i="1"/>
  <c r="H4" i="1" s="1"/>
  <c r="F8" i="4"/>
  <c r="C1538" i="1"/>
  <c r="H1538" i="1" s="1"/>
  <c r="H1410" i="1"/>
  <c r="H1536" i="1"/>
  <c r="H1531" i="1"/>
  <c r="H1525" i="1"/>
  <c r="H1529" i="1"/>
  <c r="I30" i="3"/>
  <c r="D1510" i="1"/>
  <c r="F114" i="6"/>
  <c r="H1518" i="1"/>
  <c r="H1519" i="1"/>
  <c r="F122" i="6"/>
  <c r="H1514" i="1"/>
  <c r="H1515" i="1"/>
  <c r="H1513" i="1"/>
  <c r="H1510" i="1"/>
  <c r="H1511" i="1"/>
  <c r="H1512" i="1"/>
  <c r="H1509" i="1"/>
  <c r="H1507" i="1"/>
  <c r="H1505" i="1"/>
  <c r="H1503" i="1"/>
  <c r="H1504" i="1"/>
  <c r="H1484" i="1"/>
  <c r="H1482" i="1"/>
  <c r="H1478" i="1"/>
  <c r="H1480" i="1"/>
  <c r="H1477" i="1"/>
  <c r="H1471" i="1"/>
  <c r="H1472" i="1"/>
  <c r="H1456" i="1"/>
  <c r="H1450" i="1"/>
  <c r="H1451" i="1"/>
  <c r="I28" i="3"/>
  <c r="D1431" i="1"/>
  <c r="G1431" i="1" s="1"/>
  <c r="F35" i="6"/>
  <c r="H1446" i="1"/>
  <c r="H1449" i="1"/>
  <c r="H1431" i="1"/>
  <c r="H1435" i="1"/>
  <c r="H1436" i="1"/>
  <c r="H1424" i="1"/>
  <c r="H1426" i="1"/>
  <c r="E141" i="6"/>
  <c r="I31" i="3" s="1"/>
  <c r="D1401" i="1"/>
  <c r="G1401" i="1" s="1"/>
  <c r="D1409" i="1"/>
  <c r="H1409" i="1" s="1"/>
  <c r="F13" i="6"/>
  <c r="H1402" i="1"/>
  <c r="H1403" i="1"/>
  <c r="I27" i="3"/>
  <c r="F6" i="6"/>
  <c r="G81" i="1"/>
  <c r="G83" i="1"/>
  <c r="G85" i="1"/>
  <c r="G89" i="1"/>
  <c r="G91" i="1"/>
  <c r="G93" i="1"/>
  <c r="G95" i="1"/>
  <c r="G97" i="1"/>
  <c r="G99" i="1"/>
  <c r="G101" i="1"/>
  <c r="G104" i="1"/>
  <c r="G106" i="1"/>
  <c r="G108" i="1"/>
  <c r="G110" i="1"/>
  <c r="G112" i="1"/>
  <c r="G114" i="1"/>
  <c r="G116" i="1"/>
  <c r="G118" i="1"/>
  <c r="G120" i="1"/>
  <c r="G122" i="1"/>
  <c r="G124" i="1"/>
  <c r="G126" i="1"/>
  <c r="G128" i="1"/>
  <c r="G131" i="1"/>
  <c r="G133" i="1"/>
  <c r="G135" i="1"/>
  <c r="G138" i="1"/>
  <c r="G140" i="1"/>
  <c r="G142" i="1"/>
  <c r="G144" i="1"/>
  <c r="G146" i="1"/>
  <c r="G149" i="1"/>
  <c r="G151" i="1"/>
  <c r="G153" i="1"/>
  <c r="G155" i="1"/>
  <c r="G157" i="1"/>
  <c r="G159" i="1"/>
  <c r="G162" i="1"/>
  <c r="G164" i="1"/>
  <c r="G166" i="1"/>
  <c r="G168" i="1"/>
  <c r="G170" i="1"/>
  <c r="G172" i="1"/>
  <c r="G174" i="1"/>
  <c r="G176" i="1"/>
  <c r="G178" i="1"/>
  <c r="G180" i="1"/>
  <c r="G182" i="1"/>
  <c r="G184" i="1"/>
  <c r="G186" i="1"/>
  <c r="G188" i="1"/>
  <c r="G190" i="1"/>
  <c r="G192" i="1"/>
  <c r="G194"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G850" i="1"/>
  <c r="G852" i="1"/>
  <c r="G854" i="1"/>
  <c r="G856" i="1"/>
  <c r="G858" i="1"/>
  <c r="G860" i="1"/>
  <c r="G862" i="1"/>
  <c r="G864" i="1"/>
  <c r="G866" i="1"/>
  <c r="G868" i="1"/>
  <c r="G870" i="1"/>
  <c r="G872" i="1"/>
  <c r="G874" i="1"/>
  <c r="G876" i="1"/>
  <c r="G878" i="1"/>
  <c r="G880" i="1"/>
  <c r="G882" i="1"/>
  <c r="G884" i="1"/>
  <c r="G886" i="1"/>
  <c r="G888" i="1"/>
  <c r="G890" i="1"/>
  <c r="G892" i="1"/>
  <c r="G894" i="1"/>
  <c r="G896" i="1"/>
  <c r="G898" i="1"/>
  <c r="G900" i="1"/>
  <c r="G902" i="1"/>
  <c r="G904" i="1"/>
  <c r="G906"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4" i="1"/>
  <c r="G986" i="1"/>
  <c r="G988" i="1"/>
  <c r="G990" i="1"/>
  <c r="G992" i="1"/>
  <c r="G994" i="1"/>
  <c r="G996" i="1"/>
  <c r="G998" i="1"/>
  <c r="G1000" i="1"/>
  <c r="G1002" i="1"/>
  <c r="G1004" i="1"/>
  <c r="G1006" i="1"/>
  <c r="G1008" i="1"/>
  <c r="G1010" i="1"/>
  <c r="G1013" i="1"/>
  <c r="G1015" i="1"/>
  <c r="G1017" i="1"/>
  <c r="G1019" i="1"/>
  <c r="G1021" i="1"/>
  <c r="G1023" i="1"/>
  <c r="G1025" i="1"/>
  <c r="G1027" i="1"/>
  <c r="G1029" i="1"/>
  <c r="G1031" i="1"/>
  <c r="G1033" i="1"/>
  <c r="G1035" i="1"/>
  <c r="G1037" i="1"/>
  <c r="H1039" i="1"/>
  <c r="G1039" i="1"/>
  <c r="H679"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4" i="1"/>
  <c r="G1016" i="1"/>
  <c r="G1018" i="1"/>
  <c r="G1020" i="1"/>
  <c r="G1022" i="1"/>
  <c r="G1024" i="1"/>
  <c r="G1026" i="1"/>
  <c r="G1028" i="1"/>
  <c r="G1030" i="1"/>
  <c r="G1032" i="1"/>
  <c r="G1034" i="1"/>
  <c r="G1036" i="1"/>
  <c r="G1038"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5" i="1"/>
  <c r="G1076" i="1"/>
  <c r="G1077" i="1"/>
  <c r="G1078" i="1"/>
  <c r="G1079" i="1"/>
  <c r="G1080" i="1"/>
  <c r="G1081" i="1"/>
  <c r="G1082" i="1"/>
  <c r="G1083" i="1"/>
  <c r="G1084" i="1"/>
  <c r="G1085" i="1"/>
  <c r="G1086" i="1"/>
  <c r="G1087" i="1"/>
  <c r="G1088" i="1"/>
  <c r="G1089" i="1"/>
  <c r="G1090" i="1"/>
  <c r="G1091" i="1"/>
  <c r="G1092"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5" i="1"/>
  <c r="G1126" i="1"/>
  <c r="G1127" i="1"/>
  <c r="G1128" i="1"/>
  <c r="G1129" i="1"/>
  <c r="G1130" i="1"/>
  <c r="G1131" i="1"/>
  <c r="G1132" i="1"/>
  <c r="G1133" i="1"/>
  <c r="G1134" i="1"/>
  <c r="G1135" i="1"/>
  <c r="G1136" i="1"/>
  <c r="G1137" i="1"/>
  <c r="G1138" i="1"/>
  <c r="G1139"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6" i="1"/>
  <c r="G1257" i="1"/>
  <c r="G1258" i="1"/>
  <c r="G1260" i="1"/>
  <c r="G1261" i="1"/>
  <c r="G1262" i="1"/>
  <c r="G1263" i="1"/>
  <c r="G1264" i="1"/>
  <c r="G1265" i="1"/>
  <c r="G1266" i="1"/>
  <c r="G1267" i="1"/>
  <c r="G1268" i="1"/>
  <c r="G1269" i="1"/>
  <c r="G1270" i="1"/>
  <c r="G1271" i="1"/>
  <c r="G1272" i="1"/>
  <c r="G1273" i="1"/>
  <c r="G1274" i="1"/>
  <c r="G1275" i="1"/>
  <c r="G1276" i="1"/>
  <c r="G1277" i="1"/>
  <c r="G1279" i="1"/>
  <c r="G1280" i="1"/>
  <c r="G1281" i="1"/>
  <c r="G1282" i="1"/>
  <c r="G1283" i="1"/>
  <c r="G1284" i="1"/>
  <c r="G1285" i="1"/>
  <c r="G1286" i="1"/>
  <c r="G1287" i="1"/>
  <c r="G1288" i="1"/>
  <c r="G1289" i="1"/>
  <c r="G1290" i="1"/>
  <c r="G1291" i="1"/>
  <c r="G1292" i="1"/>
  <c r="G1293" i="1"/>
  <c r="G1294" i="1"/>
  <c r="G1295" i="1"/>
  <c r="G1296" i="1"/>
  <c r="G1297" i="1"/>
  <c r="G1298" i="1"/>
  <c r="G1299"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2" i="1"/>
  <c r="G1403" i="1"/>
  <c r="G1404" i="1"/>
  <c r="G1405" i="1"/>
  <c r="G1406" i="1"/>
  <c r="G1407" i="1"/>
  <c r="G1408" i="1"/>
  <c r="G1410" i="1"/>
  <c r="G1411" i="1"/>
  <c r="G1412" i="1"/>
  <c r="G1413" i="1"/>
  <c r="G1414" i="1"/>
  <c r="G1415" i="1"/>
  <c r="G1416" i="1"/>
  <c r="G1417" i="1"/>
  <c r="G1418" i="1"/>
  <c r="G1419" i="1"/>
  <c r="G1420" i="1"/>
  <c r="G1421" i="1"/>
  <c r="G1422" i="1"/>
  <c r="G1423" i="1"/>
  <c r="G1424" i="1"/>
  <c r="G1425" i="1"/>
  <c r="G1426" i="1"/>
  <c r="G1427" i="1"/>
  <c r="G1428" i="1"/>
  <c r="G1429" i="1"/>
  <c r="G1430"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9" i="1"/>
  <c r="G1540" i="1"/>
  <c r="G1541" i="1"/>
  <c r="G1542" i="1"/>
  <c r="G1543" i="1"/>
  <c r="G1544" i="1"/>
  <c r="G1545" i="1"/>
  <c r="G1546" i="1"/>
  <c r="G1547" i="1"/>
  <c r="J1547" i="1"/>
  <c r="H1548" i="1"/>
  <c r="I1548" i="1" s="1"/>
  <c r="H1549" i="1"/>
  <c r="I1549" i="1" s="1"/>
  <c r="H1550" i="1"/>
  <c r="I1550" i="1" s="1"/>
  <c r="H1551" i="1"/>
  <c r="I1551" i="1" s="1"/>
  <c r="H1552" i="1"/>
  <c r="I1552" i="1" s="1"/>
  <c r="H1553" i="1"/>
  <c r="I1553" i="1" s="1"/>
  <c r="H1554" i="1"/>
  <c r="I1554" i="1" s="1"/>
  <c r="H1557" i="1"/>
  <c r="I1557" i="1" s="1"/>
  <c r="H1558" i="1"/>
  <c r="I1558" i="1" s="1"/>
  <c r="H1559" i="1"/>
  <c r="I1559" i="1" s="1"/>
  <c r="H1560" i="1"/>
  <c r="I1560" i="1" s="1"/>
  <c r="H1561" i="1"/>
  <c r="I1561" i="1" s="1"/>
  <c r="H1562" i="1"/>
  <c r="I1562" i="1" s="1"/>
  <c r="H1564" i="1"/>
  <c r="I1564" i="1" s="1"/>
  <c r="H1565" i="1"/>
  <c r="I1565" i="1" s="1"/>
  <c r="H1566" i="1"/>
  <c r="I1566" i="1" s="1"/>
  <c r="H1567" i="1"/>
  <c r="I1567" i="1" s="1"/>
  <c r="H1568" i="1"/>
  <c r="I1568" i="1" s="1"/>
  <c r="H1569" i="1"/>
  <c r="I1569" i="1" s="1"/>
  <c r="H1570" i="1"/>
  <c r="I1570" i="1" s="1"/>
  <c r="H1573" i="1"/>
  <c r="I1573" i="1" s="1"/>
  <c r="H1574" i="1"/>
  <c r="I1574" i="1" s="1"/>
  <c r="H1575" i="1"/>
  <c r="I1575" i="1" s="1"/>
  <c r="H1576" i="1"/>
  <c r="I1576" i="1" s="1"/>
  <c r="H1578" i="1"/>
  <c r="I1578" i="1" s="1"/>
  <c r="H1579" i="1"/>
  <c r="I1579" i="1" s="1"/>
  <c r="H1580" i="1"/>
  <c r="I1580" i="1" s="1"/>
  <c r="H1581" i="1"/>
  <c r="I1581" i="1" s="1"/>
  <c r="H1585" i="1"/>
  <c r="H1587" i="1"/>
  <c r="H1589" i="1"/>
  <c r="H1591" i="1"/>
  <c r="H1593" i="1"/>
  <c r="H1595" i="1"/>
  <c r="H1597" i="1"/>
  <c r="H1599" i="1"/>
  <c r="H1601" i="1"/>
  <c r="H1603" i="1"/>
  <c r="H1605" i="1"/>
  <c r="H1607" i="1"/>
  <c r="H1609" i="1"/>
  <c r="H1611" i="1"/>
  <c r="H1613" i="1"/>
  <c r="H1615" i="1"/>
  <c r="H1617" i="1"/>
  <c r="H1619" i="1"/>
  <c r="H1623" i="1"/>
  <c r="H1625" i="1"/>
  <c r="H1541" i="1"/>
  <c r="H1542" i="1"/>
  <c r="H1543" i="1"/>
  <c r="H1544" i="1"/>
  <c r="H1545" i="1"/>
  <c r="H1546" i="1"/>
  <c r="H1582" i="1"/>
  <c r="E308" i="4"/>
  <c r="E418" i="4" s="1"/>
  <c r="D413" i="1" s="1"/>
  <c r="D82" i="4"/>
  <c r="D106" i="4"/>
  <c r="D134" i="4"/>
  <c r="D140" i="4"/>
  <c r="D164" i="4"/>
  <c r="D202" i="4"/>
  <c r="D230" i="4"/>
  <c r="D262" i="4"/>
  <c r="D309" i="4"/>
  <c r="D321" i="4"/>
  <c r="D361" i="4"/>
  <c r="D373" i="4"/>
  <c r="F427" i="4"/>
  <c r="D466" i="4"/>
  <c r="D522" i="4"/>
  <c r="D536" i="4"/>
  <c r="D584" i="4"/>
  <c r="D7" i="5"/>
  <c r="E88" i="5"/>
  <c r="D1093" i="1" s="1"/>
  <c r="H1093" i="1" s="1"/>
  <c r="E314" i="9"/>
  <c r="B314" i="9" s="1"/>
  <c r="F89" i="5"/>
  <c r="D119" i="5"/>
  <c r="D135" i="5"/>
  <c r="H316" i="9"/>
  <c r="H315" i="9"/>
  <c r="E177" i="5"/>
  <c r="D178" i="5"/>
  <c r="D274" i="5"/>
  <c r="D296" i="5"/>
  <c r="F130" i="6"/>
  <c r="B346" i="9"/>
  <c r="E345" i="9"/>
  <c r="I10" i="3" s="1"/>
  <c r="H24" i="9"/>
  <c r="F153" i="4"/>
  <c r="F426" i="4"/>
  <c r="F607" i="4"/>
  <c r="G315" i="9"/>
  <c r="E315" i="9" s="1"/>
  <c r="B315" i="9" s="1"/>
  <c r="G316" i="9"/>
  <c r="E316" i="9" s="1"/>
  <c r="B316" i="9" s="1"/>
  <c r="F150" i="5"/>
  <c r="F197" i="5"/>
  <c r="E338" i="9"/>
  <c r="B338" i="9" s="1"/>
  <c r="F203" i="5"/>
  <c r="E339" i="9"/>
  <c r="B339" i="9" s="1"/>
  <c r="F219" i="5"/>
  <c r="F5" i="6"/>
  <c r="D141" i="6"/>
  <c r="H310" i="9"/>
  <c r="G309" i="9"/>
  <c r="H308" i="9"/>
  <c r="E308" i="9" s="1"/>
  <c r="B308" i="9" s="1"/>
  <c r="G302" i="9"/>
  <c r="E302" i="9" s="1"/>
  <c r="B302" i="9" s="1"/>
  <c r="G301" i="9"/>
  <c r="E301" i="9" s="1"/>
  <c r="B301" i="9" s="1"/>
  <c r="G300" i="9"/>
  <c r="E300" i="9" s="1"/>
  <c r="B300" i="9" s="1"/>
  <c r="G310" i="9"/>
  <c r="E310" i="9" s="1"/>
  <c r="B310" i="9" s="1"/>
  <c r="M228"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309" i="9"/>
  <c r="L228" i="9"/>
  <c r="F228"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H180" i="9"/>
  <c r="G179" i="9"/>
  <c r="G178" i="9"/>
  <c r="E178" i="9" s="1"/>
  <c r="B178" i="9" s="1"/>
  <c r="G177" i="9"/>
  <c r="E177" i="9" s="1"/>
  <c r="B177" i="9" s="1"/>
  <c r="G176" i="9"/>
  <c r="E176" i="9" s="1"/>
  <c r="B176" i="9" s="1"/>
  <c r="G180" i="9"/>
  <c r="E180" i="9" s="1"/>
  <c r="B180" i="9" s="1"/>
  <c r="G175" i="9"/>
  <c r="E175" i="9" s="1"/>
  <c r="B175" i="9" s="1"/>
  <c r="G174" i="9"/>
  <c r="E174" i="9" s="1"/>
  <c r="B174" i="9" s="1"/>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H179" i="9"/>
  <c r="I10" i="9"/>
  <c r="G24" i="9"/>
  <c r="B228" i="9"/>
  <c r="B230" i="9"/>
  <c r="B232" i="9"/>
  <c r="B236" i="9"/>
  <c r="B238" i="9"/>
  <c r="B240" i="9"/>
  <c r="B242" i="9"/>
  <c r="B244" i="9"/>
  <c r="B246" i="9"/>
  <c r="B248" i="9"/>
  <c r="B250" i="9"/>
  <c r="B252" i="9"/>
  <c r="B254" i="9"/>
  <c r="B256" i="9"/>
  <c r="B258" i="9"/>
  <c r="B260" i="9"/>
  <c r="B262" i="9"/>
  <c r="B264" i="9"/>
  <c r="B266" i="9"/>
  <c r="B268" i="9"/>
  <c r="B270" i="9"/>
  <c r="B272" i="9"/>
  <c r="B274" i="9"/>
  <c r="B276" i="9"/>
  <c r="B278" i="9"/>
  <c r="B280" i="9"/>
  <c r="B283" i="9"/>
  <c r="B285" i="9"/>
  <c r="B287" i="9"/>
  <c r="B289" i="9"/>
  <c r="B291" i="9"/>
  <c r="G623" i="1" l="1"/>
  <c r="E640" i="4"/>
  <c r="D634" i="1" s="1"/>
  <c r="E639" i="4"/>
  <c r="D633" i="1" s="1"/>
  <c r="G592" i="1"/>
  <c r="E6" i="4"/>
  <c r="I17" i="3" s="1"/>
  <c r="G40" i="1"/>
  <c r="E251" i="5"/>
  <c r="D1255" i="1" s="1"/>
  <c r="G1259" i="1"/>
  <c r="F255" i="5"/>
  <c r="F12" i="5"/>
  <c r="H1604" i="1"/>
  <c r="G1604" i="1"/>
  <c r="D44" i="8"/>
  <c r="H19" i="9" s="1"/>
  <c r="E19" i="9" s="1"/>
  <c r="B19" i="9" s="1"/>
  <c r="H1583" i="1"/>
  <c r="I22" i="3"/>
  <c r="G642" i="1"/>
  <c r="E152" i="4"/>
  <c r="D148" i="1" s="1"/>
  <c r="F273" i="4"/>
  <c r="E299" i="4"/>
  <c r="E300" i="4" s="1"/>
  <c r="D296" i="1" s="1"/>
  <c r="E24" i="9"/>
  <c r="B24" i="9" s="1"/>
  <c r="G87" i="1"/>
  <c r="F49" i="4"/>
  <c r="C45" i="1"/>
  <c r="G3" i="1"/>
  <c r="F7" i="4"/>
  <c r="G4" i="1"/>
  <c r="G1538" i="1"/>
  <c r="H1401" i="1"/>
  <c r="G1409" i="1"/>
  <c r="D1537" i="1"/>
  <c r="B207" i="9"/>
  <c r="D251" i="5"/>
  <c r="F274" i="5"/>
  <c r="C1278" i="1"/>
  <c r="E176" i="5"/>
  <c r="D1180" i="1" s="1"/>
  <c r="I24" i="3"/>
  <c r="D1181" i="1"/>
  <c r="F119" i="5"/>
  <c r="C1124" i="1"/>
  <c r="D69" i="5"/>
  <c r="F584" i="4"/>
  <c r="C578" i="1"/>
  <c r="F522" i="4"/>
  <c r="C516" i="1"/>
  <c r="D430" i="4"/>
  <c r="F373" i="4"/>
  <c r="C368" i="1"/>
  <c r="F321" i="4"/>
  <c r="C316" i="1"/>
  <c r="F262" i="4"/>
  <c r="C258" i="1"/>
  <c r="F202" i="4"/>
  <c r="C198" i="1"/>
  <c r="F140" i="4"/>
  <c r="C136" i="1"/>
  <c r="F106" i="4"/>
  <c r="C102" i="1"/>
  <c r="D6" i="4"/>
  <c r="I25" i="3"/>
  <c r="E69" i="5"/>
  <c r="I1545" i="1"/>
  <c r="I1543" i="1"/>
  <c r="I1541" i="1"/>
  <c r="G1093" i="1"/>
  <c r="E179" i="9"/>
  <c r="B179" i="9" s="1"/>
  <c r="E309" i="9"/>
  <c r="B309" i="9" s="1"/>
  <c r="F141" i="6"/>
  <c r="H31" i="3"/>
  <c r="C1537" i="1"/>
  <c r="G348" i="9"/>
  <c r="E348" i="9" s="1"/>
  <c r="F296" i="5"/>
  <c r="C1300" i="1"/>
  <c r="G336" i="9"/>
  <c r="E336" i="9" s="1"/>
  <c r="B336" i="9" s="1"/>
  <c r="D177" i="5"/>
  <c r="F178" i="5"/>
  <c r="C1182" i="1"/>
  <c r="F135" i="5"/>
  <c r="C1140" i="1"/>
  <c r="D6" i="5"/>
  <c r="F7" i="5"/>
  <c r="H22" i="3"/>
  <c r="C1012" i="1"/>
  <c r="D535" i="4"/>
  <c r="F536" i="4"/>
  <c r="C530" i="1"/>
  <c r="F466" i="4"/>
  <c r="C460" i="1"/>
  <c r="D360" i="4"/>
  <c r="F361" i="4"/>
  <c r="C356" i="1"/>
  <c r="D308" i="4"/>
  <c r="F309" i="4"/>
  <c r="C304" i="1"/>
  <c r="F230" i="4"/>
  <c r="C226" i="1"/>
  <c r="F164" i="4"/>
  <c r="C160" i="1"/>
  <c r="F134" i="4"/>
  <c r="C130" i="1"/>
  <c r="F82" i="4"/>
  <c r="C78" i="1"/>
  <c r="E417" i="4"/>
  <c r="D412" i="1" s="1"/>
  <c r="D303" i="1"/>
  <c r="D152" i="4"/>
  <c r="I1546" i="1"/>
  <c r="I1544" i="1"/>
  <c r="I1542" i="1"/>
  <c r="E422" i="4" l="1"/>
  <c r="D417" i="1" s="1"/>
  <c r="D2" i="1"/>
  <c r="C1621" i="1"/>
  <c r="G1621" i="1" s="1"/>
  <c r="G344" i="9"/>
  <c r="E344" i="9" s="1"/>
  <c r="B344" i="9" s="1"/>
  <c r="G343" i="9"/>
  <c r="E343" i="9" s="1"/>
  <c r="B343" i="9" s="1"/>
  <c r="I39" i="3"/>
  <c r="K1481" i="9"/>
  <c r="I18" i="3"/>
  <c r="D295" i="1"/>
  <c r="E423" i="4"/>
  <c r="E301" i="4"/>
  <c r="D297" i="1" s="1"/>
  <c r="H45" i="1"/>
  <c r="G45" i="1"/>
  <c r="G78" i="1"/>
  <c r="H78" i="1"/>
  <c r="G130" i="1"/>
  <c r="H130" i="1"/>
  <c r="G160" i="1"/>
  <c r="H160" i="1"/>
  <c r="G226" i="1"/>
  <c r="H226" i="1"/>
  <c r="G304" i="1"/>
  <c r="H304" i="1"/>
  <c r="F308" i="4"/>
  <c r="D417" i="4"/>
  <c r="C303" i="1"/>
  <c r="G460" i="1"/>
  <c r="H460" i="1"/>
  <c r="G530" i="1"/>
  <c r="H530" i="1"/>
  <c r="F535" i="4"/>
  <c r="D640" i="4"/>
  <c r="C529" i="1"/>
  <c r="C1011" i="1"/>
  <c r="H1537" i="1"/>
  <c r="G1537" i="1"/>
  <c r="H9" i="3"/>
  <c r="I23" i="3"/>
  <c r="D1074" i="1"/>
  <c r="E6" i="5"/>
  <c r="F6" i="5" s="1"/>
  <c r="E643" i="4"/>
  <c r="G102" i="1"/>
  <c r="H102" i="1"/>
  <c r="G136" i="1"/>
  <c r="H136" i="1"/>
  <c r="G198" i="1"/>
  <c r="H198" i="1"/>
  <c r="G258" i="1"/>
  <c r="H258" i="1"/>
  <c r="G316" i="1"/>
  <c r="H316" i="1"/>
  <c r="G368" i="1"/>
  <c r="H368" i="1"/>
  <c r="D639" i="4"/>
  <c r="F430" i="4"/>
  <c r="C424" i="1"/>
  <c r="H1124" i="1"/>
  <c r="G1124" i="1"/>
  <c r="D299" i="4"/>
  <c r="F152" i="4"/>
  <c r="H18" i="3"/>
  <c r="C148" i="1"/>
  <c r="G356" i="1"/>
  <c r="H356" i="1"/>
  <c r="D418" i="4"/>
  <c r="F360" i="4"/>
  <c r="C355" i="1"/>
  <c r="H1012" i="1"/>
  <c r="G1012" i="1"/>
  <c r="H1140" i="1"/>
  <c r="G1140" i="1"/>
  <c r="H1182" i="1"/>
  <c r="G1182" i="1"/>
  <c r="F177" i="5"/>
  <c r="D176" i="5"/>
  <c r="H24" i="3"/>
  <c r="C1181" i="1"/>
  <c r="H1300" i="1"/>
  <c r="G1300" i="1"/>
  <c r="B348" i="9"/>
  <c r="E347" i="9"/>
  <c r="H1621" i="1"/>
  <c r="D422" i="4"/>
  <c r="D300" i="4"/>
  <c r="F6" i="4"/>
  <c r="H17" i="3"/>
  <c r="C2" i="1"/>
  <c r="G516" i="1"/>
  <c r="H516" i="1"/>
  <c r="G578" i="1"/>
  <c r="H578" i="1"/>
  <c r="F69" i="5"/>
  <c r="H23" i="3"/>
  <c r="C1074" i="1"/>
  <c r="H1278" i="1"/>
  <c r="G1278" i="1"/>
  <c r="F251" i="5"/>
  <c r="H25" i="3"/>
  <c r="C1255" i="1"/>
  <c r="E424" i="4" l="1"/>
  <c r="D419" i="1" s="1"/>
  <c r="H11" i="3"/>
  <c r="N3" i="9" s="1"/>
  <c r="E342" i="9"/>
  <c r="D418" i="1"/>
  <c r="E644" i="4"/>
  <c r="E646" i="4" s="1"/>
  <c r="H20" i="9"/>
  <c r="E425" i="4"/>
  <c r="D420" i="1" s="1"/>
  <c r="G148" i="1"/>
  <c r="H148" i="1"/>
  <c r="H1074" i="1"/>
  <c r="G1074" i="1"/>
  <c r="F300" i="4"/>
  <c r="C296" i="1"/>
  <c r="H1181" i="1"/>
  <c r="G1181" i="1"/>
  <c r="F176" i="5"/>
  <c r="C1180" i="1"/>
  <c r="G355" i="1"/>
  <c r="H355" i="1"/>
  <c r="F418" i="4"/>
  <c r="C413" i="1"/>
  <c r="D301" i="4"/>
  <c r="F299" i="4"/>
  <c r="D423" i="4"/>
  <c r="C295" i="1"/>
  <c r="G424" i="1"/>
  <c r="H424" i="1"/>
  <c r="F639" i="4"/>
  <c r="C633" i="1"/>
  <c r="H299" i="9"/>
  <c r="D1011" i="1"/>
  <c r="H8" i="3" s="1"/>
  <c r="G299" i="9"/>
  <c r="E299" i="9" s="1"/>
  <c r="G529" i="1"/>
  <c r="H529" i="1"/>
  <c r="F417" i="4"/>
  <c r="C412" i="1"/>
  <c r="H1255" i="1"/>
  <c r="G1255" i="1"/>
  <c r="G2" i="1"/>
  <c r="H2" i="1"/>
  <c r="D643" i="4"/>
  <c r="D424" i="4"/>
  <c r="F422" i="4"/>
  <c r="C417" i="1"/>
  <c r="D637" i="1"/>
  <c r="K3" i="9"/>
  <c r="I9" i="3"/>
  <c r="G306" i="9"/>
  <c r="E306" i="9" s="1"/>
  <c r="B306" i="9" s="1"/>
  <c r="F640" i="4"/>
  <c r="C634" i="1"/>
  <c r="G303" i="1"/>
  <c r="H303" i="1"/>
  <c r="I11" i="3" l="1"/>
  <c r="H1011" i="1"/>
  <c r="G1011" i="1"/>
  <c r="D638" i="1"/>
  <c r="E645" i="4"/>
  <c r="E649" i="4" s="1"/>
  <c r="G417" i="1"/>
  <c r="H417" i="1"/>
  <c r="F424" i="4"/>
  <c r="C419" i="1"/>
  <c r="M3" i="9"/>
  <c r="E650" i="4"/>
  <c r="D640" i="1"/>
  <c r="D644" i="4"/>
  <c r="D425" i="4"/>
  <c r="F423" i="4"/>
  <c r="C418" i="1"/>
  <c r="G20" i="9"/>
  <c r="E20" i="9" s="1"/>
  <c r="B20" i="9" s="1"/>
  <c r="F301" i="4"/>
  <c r="C297" i="1"/>
  <c r="G296" i="1"/>
  <c r="H296" i="1"/>
  <c r="G634" i="1"/>
  <c r="H634" i="1"/>
  <c r="D645" i="4"/>
  <c r="F643" i="4"/>
  <c r="C637" i="1"/>
  <c r="G412" i="1"/>
  <c r="H412" i="1"/>
  <c r="B299" i="9"/>
  <c r="G633" i="1"/>
  <c r="H633" i="1"/>
  <c r="G295" i="1"/>
  <c r="H295" i="1"/>
  <c r="G413" i="1"/>
  <c r="H413" i="1"/>
  <c r="H1180" i="1"/>
  <c r="G1180" i="1"/>
  <c r="D639" i="1" l="1"/>
  <c r="G637" i="1"/>
  <c r="H637" i="1"/>
  <c r="F645" i="4"/>
  <c r="C639" i="1"/>
  <c r="I19" i="3"/>
  <c r="D643" i="1"/>
  <c r="G418" i="1"/>
  <c r="H418" i="1"/>
  <c r="F425" i="4"/>
  <c r="C420" i="1"/>
  <c r="G419" i="1"/>
  <c r="H419" i="1"/>
  <c r="G297" i="1"/>
  <c r="H297" i="1"/>
  <c r="D646" i="4"/>
  <c r="F644" i="4"/>
  <c r="C638" i="1"/>
  <c r="I20" i="3"/>
  <c r="D644" i="1"/>
  <c r="H334" i="9"/>
  <c r="G334" i="9"/>
  <c r="E334" i="9" l="1"/>
  <c r="G638" i="1"/>
  <c r="H638" i="1"/>
  <c r="D650" i="4"/>
  <c r="F646" i="4"/>
  <c r="C640" i="1"/>
  <c r="G420" i="1"/>
  <c r="H420" i="1"/>
  <c r="G639" i="1"/>
  <c r="H639" i="1"/>
  <c r="D649" i="4"/>
  <c r="G297" i="9" s="1"/>
  <c r="E297" i="9" s="1"/>
  <c r="B297" i="9" s="1"/>
  <c r="F649" i="4" l="1"/>
  <c r="H19" i="3"/>
  <c r="C643" i="1"/>
  <c r="G640" i="1"/>
  <c r="H640" i="1"/>
  <c r="H7" i="3"/>
  <c r="F650" i="4"/>
  <c r="H20" i="3"/>
  <c r="C644" i="1"/>
  <c r="B334" i="9"/>
  <c r="E298" i="9"/>
  <c r="I8" i="3" s="1"/>
  <c r="J3" i="9" l="1"/>
  <c r="G644" i="1"/>
  <c r="H644" i="1"/>
  <c r="G643" i="1"/>
  <c r="H643" i="1"/>
  <c r="G295" i="9" l="1"/>
  <c r="H295" i="9"/>
  <c r="L293" i="9"/>
  <c r="F293" i="9" s="1"/>
  <c r="G18" i="9"/>
  <c r="H18" i="9"/>
  <c r="K13" i="9"/>
  <c r="G22" i="9"/>
  <c r="K5" i="9"/>
  <c r="I7" i="9"/>
  <c r="J8" i="9"/>
  <c r="K9" i="9"/>
  <c r="I11" i="9"/>
  <c r="J12" i="9"/>
  <c r="G15" i="9"/>
  <c r="H16" i="9"/>
  <c r="H17" i="9"/>
  <c r="J5" i="9"/>
  <c r="K6" i="9"/>
  <c r="I8" i="9"/>
  <c r="J9" i="9"/>
  <c r="K10" i="9"/>
  <c r="I12" i="9"/>
  <c r="J13" i="9"/>
  <c r="M15" i="9"/>
  <c r="L16" i="9"/>
  <c r="I17" i="9"/>
  <c r="H22" i="9"/>
  <c r="I5" i="9"/>
  <c r="J6" i="9"/>
  <c r="K7" i="9"/>
  <c r="I9" i="9"/>
  <c r="J10" i="9"/>
  <c r="K11" i="9"/>
  <c r="I13" i="9"/>
  <c r="L15" i="9"/>
  <c r="M16" i="9"/>
  <c r="J17" i="9"/>
  <c r="G21" i="9"/>
  <c r="I6" i="9"/>
  <c r="J7" i="9"/>
  <c r="K8" i="9"/>
  <c r="J11" i="9"/>
  <c r="K12" i="9"/>
  <c r="H15" i="9"/>
  <c r="G16" i="9"/>
  <c r="E16" i="9" s="1"/>
  <c r="G17" i="9"/>
  <c r="H21" i="9"/>
  <c r="E17" i="9" l="1"/>
  <c r="B17" i="9" s="1"/>
  <c r="E21" i="9"/>
  <c r="B21" i="9" s="1"/>
  <c r="E13" i="9"/>
  <c r="B13" i="9" s="1"/>
  <c r="E10" i="9"/>
  <c r="B10" i="9" s="1"/>
  <c r="E5" i="9"/>
  <c r="B5" i="9" s="1"/>
  <c r="E12" i="9"/>
  <c r="B12" i="9" s="1"/>
  <c r="E18" i="9"/>
  <c r="B18" i="9" s="1"/>
  <c r="E15" i="9"/>
  <c r="E11" i="9"/>
  <c r="B11" i="9" s="1"/>
  <c r="E6" i="9"/>
  <c r="B6" i="9" s="1"/>
  <c r="F15" i="9"/>
  <c r="E9" i="9"/>
  <c r="B9" i="9" s="1"/>
  <c r="F16" i="9"/>
  <c r="B16" i="9" s="1"/>
  <c r="E8" i="9"/>
  <c r="B8" i="9" s="1"/>
  <c r="E7" i="9"/>
  <c r="B7" i="9" s="1"/>
  <c r="E22" i="9"/>
  <c r="B22" i="9" s="1"/>
  <c r="B293" i="9"/>
  <c r="F23" i="9"/>
  <c r="E295" i="9"/>
  <c r="E4" i="9" l="1"/>
  <c r="B295" i="9"/>
  <c r="E23" i="9"/>
  <c r="I7" i="3" s="1"/>
  <c r="F14" i="9"/>
  <c r="F3" i="9" s="1"/>
  <c r="B15" i="9"/>
  <c r="E14" i="9"/>
  <c r="I13" i="3" s="1"/>
  <c r="E3" i="9" l="1"/>
</calcChain>
</file>

<file path=xl/sharedStrings.xml><?xml version="1.0" encoding="utf-8"?>
<sst xmlns="http://schemas.openxmlformats.org/spreadsheetml/2006/main" count="4734" uniqueCount="3658">
  <si>
    <t>Obveznik:</t>
  </si>
  <si>
    <t>35548 - OPĆINA DONJA MOTIČINA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</si>
  <si>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</si>
  <si>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</si>
  <si>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</si>
  <si>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</si>
  <si>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</si>
  <si>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</si>
  <si>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</si>
  <si>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</si>
  <si>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</si>
  <si>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</si>
  <si>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</si>
  <si>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</si>
  <si>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</si>
  <si>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</si>
  <si>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</si>
  <si>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</si>
  <si>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</si>
  <si>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</si>
  <si>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</si>
  <si>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</si>
  <si>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</si>
  <si>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</si>
  <si>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</si>
  <si>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</si>
  <si>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</si>
  <si>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</si>
  <si>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</si>
  <si>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</si>
  <si>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</si>
  <si>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</si>
  <si>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</si>
  <si>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</si>
  <si>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</si>
  <si>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</si>
  <si>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</si>
  <si>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</si>
  <si>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</si>
  <si>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</si>
  <si>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</si>
  <si>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</si>
  <si>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</si>
  <si>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</si>
  <si>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</si>
  <si>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</si>
  <si>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</si>
  <si>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</si>
  <si>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</si>
  <si>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</si>
  <si>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</si>
  <si>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</si>
  <si>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</si>
  <si>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</si>
  <si>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</si>
  <si>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</si>
  <si>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</si>
  <si>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</si>
  <si>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</si>
  <si>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</si>
  <si>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</si>
  <si>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</si>
  <si>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</si>
  <si>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</si>
  <si>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</si>
  <si>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</si>
  <si>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</si>
  <si>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</si>
  <si>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</si>
  <si>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</si>
  <si>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</si>
  <si>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</si>
  <si>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</si>
  <si>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</si>
  <si>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</si>
  <si>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</si>
  <si>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</si>
  <si>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</si>
  <si>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</si>
  <si>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</si>
  <si>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</si>
  <si>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</si>
  <si>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</si>
  <si>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</si>
  <si>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</si>
  <si>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</si>
  <si>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</si>
  <si>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</si>
  <si>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</si>
  <si>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</si>
  <si>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</si>
  <si>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</si>
  <si>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</si>
  <si>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</si>
  <si>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</si>
  <si>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</si>
  <si>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</si>
  <si>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</si>
  <si>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</si>
  <si>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</si>
  <si>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</si>
  <si>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</si>
  <si>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</si>
  <si>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</si>
  <si>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</si>
  <si>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</si>
  <si>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</si>
  <si>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</si>
  <si>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</si>
  <si>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</si>
  <si>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</si>
  <si>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</si>
  <si>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</si>
  <si>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</si>
  <si>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</si>
  <si>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</si>
  <si>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</si>
  <si>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</si>
  <si>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</si>
  <si>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</si>
  <si>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</si>
  <si>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</si>
  <si>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</si>
  <si>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</si>
  <si>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</si>
  <si>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</si>
  <si>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</si>
  <si>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</si>
  <si>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</si>
  <si>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</si>
  <si>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</si>
  <si>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</si>
  <si>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</si>
  <si>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</si>
  <si>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</si>
  <si>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</si>
  <si>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</si>
  <si>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</si>
  <si>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</si>
  <si>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</si>
  <si>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</si>
  <si>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</si>
  <si>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</si>
  <si>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</si>
  <si>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</si>
  <si>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</si>
  <si>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</si>
  <si>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</si>
  <si>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</si>
  <si>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</si>
  <si>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</si>
  <si>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</si>
  <si>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</si>
  <si>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</si>
  <si>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</si>
  <si>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</si>
  <si>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</si>
  <si>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</si>
  <si>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</si>
  <si>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</si>
  <si>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</si>
  <si>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</si>
  <si>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</si>
  <si>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</si>
  <si>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</si>
  <si>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</si>
  <si>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</si>
  <si>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</si>
  <si>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</si>
  <si>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</si>
  <si>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</si>
  <si>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</si>
  <si>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</si>
  <si>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</si>
  <si>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</si>
  <si>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</si>
  <si>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</si>
  <si>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</si>
  <si>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</si>
  <si>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</si>
  <si>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</si>
  <si>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</si>
  <si>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</si>
  <si>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</si>
  <si>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</si>
  <si>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</si>
  <si>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</si>
  <si>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</si>
  <si>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</si>
  <si>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</si>
  <si>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</si>
  <si>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</si>
  <si>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</si>
  <si>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</si>
  <si>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</si>
  <si>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</si>
  <si>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</si>
  <si>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</si>
  <si>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</si>
  <si>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</si>
  <si>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</si>
  <si>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</si>
  <si>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</si>
  <si>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</si>
  <si>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</si>
  <si>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</si>
  <si>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</si>
  <si>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</si>
  <si>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</si>
  <si>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</si>
  <si>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</si>
  <si>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</si>
  <si>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</si>
  <si>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</si>
  <si>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</si>
  <si>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</si>
  <si>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</si>
  <si>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</si>
  <si>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</si>
  <si>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</si>
  <si>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</si>
  <si>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</si>
  <si>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</si>
  <si>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</si>
  <si>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</si>
  <si>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</si>
  <si>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</si>
  <si>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</si>
  <si>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</si>
  <si>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</si>
  <si>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</si>
  <si>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</si>
  <si>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</si>
  <si>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</si>
  <si>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</si>
  <si>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</si>
  <si>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</si>
  <si>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</si>
  <si>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</si>
  <si>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</si>
  <si>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</si>
  <si>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</si>
  <si>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</si>
  <si>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</si>
  <si>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</si>
  <si>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</si>
  <si>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</si>
  <si>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</si>
  <si>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</si>
  <si>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</si>
  <si>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</si>
  <si>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</si>
  <si>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</si>
  <si>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</si>
  <si>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</si>
  <si>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</si>
  <si>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</si>
  <si>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</si>
  <si>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</si>
  <si>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</si>
  <si>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</si>
  <si>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</si>
  <si>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</si>
  <si>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</si>
  <si>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</si>
  <si>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</si>
  <si>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</si>
  <si>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</si>
  <si>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</si>
  <si>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</si>
  <si>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</si>
  <si>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</si>
  <si>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</si>
  <si>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</si>
  <si>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</si>
  <si>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</si>
  <si>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</si>
  <si>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</si>
  <si>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</si>
  <si>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</si>
  <si>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</si>
  <si>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</si>
  <si>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</si>
  <si>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</si>
  <si>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</si>
  <si>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</si>
  <si>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</si>
  <si>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</si>
  <si>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</si>
  <si>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</si>
  <si>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</si>
  <si>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</si>
  <si>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</si>
  <si>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</si>
  <si>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</si>
  <si>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</si>
  <si>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</si>
  <si>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</si>
  <si>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</si>
  <si>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</si>
  <si>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</si>
  <si>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</si>
  <si>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</si>
  <si>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</si>
  <si>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</si>
  <si>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</si>
  <si>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</si>
  <si>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</si>
  <si>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</si>
  <si>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</si>
  <si>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</si>
  <si>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</si>
  <si>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</si>
  <si>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</si>
  <si>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</si>
  <si>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</si>
  <si>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</si>
  <si>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</si>
  <si>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</si>
  <si>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</si>
  <si>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</si>
  <si>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</si>
  <si>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</si>
  <si>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</si>
  <si>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</si>
  <si>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</si>
  <si>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</si>
  <si>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</si>
  <si>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</si>
  <si>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</si>
  <si>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</si>
  <si>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</si>
  <si>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</si>
  <si>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</si>
  <si>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</si>
  <si>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</si>
  <si>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</si>
  <si>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</si>
  <si>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</si>
  <si>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</si>
  <si>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</si>
  <si>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</si>
  <si>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</si>
  <si>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</si>
  <si>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</si>
  <si>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</si>
  <si>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</si>
  <si>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</si>
  <si>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</si>
  <si>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</si>
  <si>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</si>
  <si>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</si>
  <si>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</si>
  <si>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</si>
  <si>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</si>
  <si>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</si>
  <si>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</si>
  <si>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</si>
  <si>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</si>
  <si>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</si>
  <si>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</si>
  <si>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</si>
  <si>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</si>
  <si>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</si>
  <si>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</si>
  <si>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</si>
  <si>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</si>
  <si>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</si>
  <si>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</si>
  <si>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</si>
  <si>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</si>
  <si>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</si>
  <si>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</si>
  <si>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</si>
  <si>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</si>
  <si>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</si>
  <si>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</si>
  <si>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</si>
  <si>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</si>
  <si>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</si>
  <si>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</si>
  <si>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</si>
  <si>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</si>
  <si>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</si>
  <si>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</si>
  <si>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</si>
  <si>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</si>
  <si>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</si>
  <si>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</si>
  <si>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</si>
  <si>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</si>
  <si>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</si>
  <si>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</si>
  <si>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</si>
  <si>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</si>
  <si>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</si>
  <si>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</si>
  <si>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</si>
  <si>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</si>
  <si>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</si>
  <si>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</si>
  <si>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</si>
  <si>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</si>
  <si>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</si>
  <si>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</si>
  <si>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</si>
  <si>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</si>
  <si>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</si>
  <si>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</si>
  <si>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</si>
  <si>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</si>
  <si>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</si>
  <si>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</si>
  <si>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</si>
  <si>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</si>
  <si>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</si>
  <si>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</si>
  <si>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</si>
  <si>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</si>
  <si>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</si>
  <si>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</si>
  <si>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</si>
  <si>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</si>
  <si>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</si>
  <si>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</si>
  <si>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</si>
  <si>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</si>
  <si>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</si>
  <si>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</si>
  <si>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</si>
  <si>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</si>
  <si>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</si>
  <si>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</si>
  <si>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</si>
  <si>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</si>
  <si>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</si>
  <si>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</si>
  <si>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</si>
  <si>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</si>
  <si>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</si>
  <si>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</si>
  <si>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</si>
  <si>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</si>
  <si>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</si>
  <si>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</si>
  <si>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</si>
  <si>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</si>
  <si>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</si>
  <si>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</si>
  <si>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</si>
  <si>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</si>
  <si>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</si>
  <si>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</si>
  <si>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</si>
  <si>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</si>
  <si>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</si>
  <si>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</si>
  <si>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</si>
  <si>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</si>
  <si>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</si>
  <si>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</si>
  <si>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</si>
  <si>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</si>
  <si>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</si>
  <si>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</si>
  <si>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</si>
  <si>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</si>
  <si>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</si>
  <si>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</si>
  <si>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</si>
  <si>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</si>
  <si>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</si>
  <si>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</si>
  <si>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</si>
  <si>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</si>
  <si>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</si>
  <si>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</si>
  <si>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</si>
  <si>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</si>
  <si>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</si>
  <si>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</si>
  <si>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</si>
  <si>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</si>
  <si>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</si>
  <si>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</si>
  <si>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</si>
  <si>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</si>
  <si>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</si>
  <si>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</si>
  <si>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</si>
  <si>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</si>
  <si>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</si>
  <si>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</si>
  <si>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</si>
  <si>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</si>
  <si>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</si>
  <si>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</si>
  <si>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</si>
  <si>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</si>
  <si>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</si>
  <si>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</si>
  <si>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</si>
  <si>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</si>
  <si>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</si>
  <si>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</si>
  <si>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</si>
  <si>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</si>
  <si>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</si>
  <si>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</si>
  <si>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</si>
  <si>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</si>
  <si>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</si>
  <si>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</si>
  <si>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</si>
  <si>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</si>
  <si>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</si>
  <si>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</si>
  <si>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</si>
  <si>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</si>
  <si>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</si>
  <si>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</si>
  <si>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</si>
  <si>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</si>
  <si>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</si>
  <si>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</si>
  <si>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</si>
  <si>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</si>
  <si>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</si>
  <si>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</si>
  <si>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</si>
  <si>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</si>
  <si>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</si>
  <si>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</si>
  <si>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</si>
  <si>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</si>
  <si>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</si>
  <si>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</si>
  <si>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</si>
  <si>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</si>
  <si>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</si>
  <si>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</si>
  <si>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</si>
  <si>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</si>
  <si>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</si>
  <si>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</si>
  <si>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</si>
  <si>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</si>
  <si>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</si>
  <si>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</si>
  <si>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</si>
  <si>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</si>
  <si>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</si>
  <si>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</si>
  <si>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</si>
  <si>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</si>
  <si>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</si>
  <si>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</si>
  <si>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</si>
  <si>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</si>
  <si>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</si>
  <si>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</si>
  <si>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</si>
  <si>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</si>
  <si>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</si>
  <si>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</si>
  <si>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</si>
  <si>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</si>
  <si>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</si>
  <si>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</si>
  <si>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</si>
  <si>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</si>
  <si>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</si>
  <si>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</si>
  <si>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</si>
  <si>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</si>
  <si>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</si>
  <si>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</si>
  <si>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</si>
  <si>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</si>
  <si>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</si>
  <si>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</si>
  <si>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</si>
  <si>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</si>
  <si>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</si>
  <si>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</si>
  <si>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</si>
  <si>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</si>
  <si>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</si>
  <si>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</si>
  <si>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</si>
  <si>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</si>
  <si>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</si>
  <si>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</si>
  <si>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</si>
  <si>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</si>
  <si>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</si>
  <si>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</si>
  <si>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</si>
  <si>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</si>
  <si>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</si>
  <si>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</si>
  <si>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</si>
  <si>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</si>
  <si>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</si>
  <si>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</si>
  <si>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</si>
  <si>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</si>
  <si>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</si>
  <si>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</si>
  <si>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</si>
  <si>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</si>
  <si>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</si>
  <si>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</si>
  <si>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</si>
  <si>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</si>
  <si>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</si>
  <si>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</si>
  <si>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</si>
  <si>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</si>
  <si>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</si>
  <si>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</si>
  <si>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</si>
  <si>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</si>
  <si>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</si>
  <si>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</si>
  <si>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</si>
  <si>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</si>
  <si>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</si>
  <si>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</si>
  <si>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</si>
  <si>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</si>
  <si>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</si>
  <si>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</si>
  <si>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</si>
  <si>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</si>
  <si>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</si>
  <si>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</si>
  <si>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</si>
  <si>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</si>
  <si>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</si>
  <si>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</si>
  <si>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</si>
  <si>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</si>
  <si>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</si>
  <si>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</si>
  <si>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</si>
  <si>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</si>
  <si>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</si>
  <si>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</si>
  <si>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</si>
  <si>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</si>
  <si>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</si>
  <si>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</si>
  <si>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</si>
  <si>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</si>
  <si>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</si>
  <si>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</si>
  <si>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</si>
  <si>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</si>
  <si>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</si>
  <si>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</si>
  <si>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</si>
  <si>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</si>
  <si>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</si>
  <si>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</si>
  <si>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</si>
  <si>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</si>
  <si>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</si>
  <si>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</si>
  <si>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</si>
  <si>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</si>
  <si>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</si>
  <si>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</si>
  <si>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</si>
  <si>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</si>
  <si>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</si>
  <si>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</si>
  <si>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</si>
  <si>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</si>
  <si>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</si>
  <si>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</si>
  <si>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</si>
  <si>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</si>
  <si>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</si>
  <si>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</si>
  <si>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</si>
  <si>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</si>
  <si>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</si>
  <si>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</si>
  <si>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</si>
  <si>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</si>
  <si>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</si>
  <si>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</si>
  <si>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</si>
  <si>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</si>
  <si>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</si>
  <si>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</si>
  <si>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</si>
  <si>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</si>
  <si>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</si>
  <si>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</si>
  <si>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</si>
  <si>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</si>
  <si>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</si>
  <si>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</si>
  <si>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</si>
  <si>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</si>
  <si>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</si>
  <si>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</si>
  <si>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</si>
  <si>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</si>
  <si>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</si>
  <si>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</si>
  <si>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</si>
  <si>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</si>
  <si>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</si>
  <si>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</si>
  <si>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</si>
  <si>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</si>
  <si>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</si>
  <si>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</si>
  <si>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</si>
  <si>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</si>
  <si>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</si>
  <si>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</si>
  <si>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</si>
  <si>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</si>
  <si>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</si>
  <si>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</si>
  <si>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</si>
  <si>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</si>
  <si>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</si>
  <si>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</si>
  <si>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</si>
  <si>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</si>
  <si>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</si>
  <si>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</si>
  <si>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</si>
  <si>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</si>
  <si>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</si>
  <si>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</si>
  <si>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</si>
  <si>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</si>
  <si>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</si>
  <si>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</si>
  <si>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</si>
  <si>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</si>
  <si>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</si>
  <si>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</si>
  <si>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</si>
  <si>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</si>
  <si>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</si>
  <si>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</si>
  <si>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</si>
  <si>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</si>
  <si>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</si>
  <si>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</si>
  <si>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</si>
  <si>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</si>
  <si>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</si>
  <si>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</si>
  <si>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</si>
  <si>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</si>
  <si>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</si>
  <si>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</si>
  <si>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</si>
  <si>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</si>
  <si>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</si>
  <si>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</si>
  <si>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</si>
  <si>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</si>
  <si>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</si>
  <si>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</si>
  <si>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</si>
  <si>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</si>
  <si>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</si>
  <si>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</si>
  <si>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</si>
  <si>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</si>
  <si>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</si>
  <si>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</si>
  <si>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</si>
  <si>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</si>
  <si>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</si>
  <si>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</si>
  <si>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</si>
  <si>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</si>
  <si>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</si>
  <si>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</si>
  <si>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</si>
  <si>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</si>
  <si>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</si>
  <si>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</si>
  <si>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</si>
  <si>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</si>
  <si>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</si>
  <si>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</si>
  <si>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</si>
  <si>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</si>
  <si>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</si>
  <si>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</si>
  <si>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</si>
  <si>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</si>
  <si>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</si>
  <si>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</si>
  <si>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</si>
  <si>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</si>
  <si>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</si>
  <si>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</si>
  <si>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</si>
  <si>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</si>
  <si>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</si>
  <si>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</si>
  <si>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</si>
  <si>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</si>
  <si>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</si>
  <si>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</si>
  <si>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</si>
  <si>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</si>
  <si>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</si>
  <si>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</si>
  <si>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</si>
  <si>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</si>
  <si>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</si>
  <si>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</si>
  <si>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</si>
  <si>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</si>
  <si>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</si>
  <si>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</si>
  <si>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</si>
  <si>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</si>
  <si>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</si>
  <si>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</si>
  <si>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</si>
  <si>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</si>
  <si>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</si>
  <si>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</si>
  <si>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</si>
  <si>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</si>
  <si>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</si>
  <si>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</si>
  <si>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</si>
  <si>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</si>
  <si>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</si>
  <si>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</si>
  <si>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</si>
  <si>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</si>
  <si>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</si>
  <si>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</si>
  <si>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</si>
  <si>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</si>
  <si>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</si>
  <si>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</si>
  <si>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</si>
  <si>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</si>
  <si>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</si>
  <si>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</si>
  <si>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</si>
  <si>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</si>
  <si>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</si>
  <si>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</si>
  <si>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</si>
  <si>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</si>
  <si>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</si>
  <si>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</si>
  <si>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</si>
  <si>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</si>
  <si>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</si>
  <si>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</si>
  <si>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</si>
  <si>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</si>
  <si>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</si>
  <si>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</si>
  <si>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</si>
  <si>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</si>
  <si>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</si>
  <si>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</si>
  <si>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</si>
  <si>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</si>
  <si>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</si>
  <si>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</si>
  <si>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</si>
  <si>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</si>
  <si>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</si>
  <si>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</si>
  <si>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</si>
  <si>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</si>
  <si>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</si>
  <si>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</si>
  <si>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</si>
  <si>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</si>
  <si>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</si>
  <si>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</si>
  <si>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</si>
  <si>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</si>
  <si>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</si>
  <si>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</si>
  <si>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</si>
  <si>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</si>
  <si>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</si>
  <si>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</si>
  <si>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</si>
  <si>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</si>
  <si>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</si>
  <si>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</si>
  <si>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</si>
  <si>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</si>
  <si>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</si>
  <si>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</si>
  <si>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</si>
  <si>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</si>
  <si>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</si>
  <si>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</si>
  <si>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</si>
  <si>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</si>
  <si>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</si>
  <si>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</si>
  <si>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</si>
  <si>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</si>
  <si>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</si>
  <si>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</si>
  <si>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</si>
  <si>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</si>
  <si>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</si>
  <si>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</si>
  <si>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</si>
  <si>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</si>
  <si>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</si>
  <si>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</si>
  <si>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</si>
  <si>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</si>
  <si>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</si>
  <si>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</si>
  <si>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</si>
  <si>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</si>
  <si>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</si>
  <si>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</si>
  <si>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</si>
  <si>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</si>
  <si>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</si>
  <si>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</si>
  <si>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</si>
  <si>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</si>
  <si>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</si>
  <si>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</si>
  <si>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</si>
  <si>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</si>
  <si>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</si>
  <si>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</si>
  <si>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</si>
  <si>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</si>
  <si>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</si>
  <si>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</si>
  <si>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</si>
  <si>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</si>
  <si>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</si>
  <si>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</si>
  <si>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</si>
  <si>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</si>
  <si>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</si>
  <si>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</si>
  <si>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</si>
  <si>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</si>
  <si>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</si>
  <si>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</si>
  <si>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</si>
  <si>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</si>
  <si>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</si>
  <si>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</si>
  <si>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</si>
  <si>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</si>
  <si>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</si>
  <si>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</si>
  <si>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</si>
  <si>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</si>
  <si>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</si>
  <si>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</si>
  <si>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</si>
  <si>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</si>
  <si>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</si>
  <si>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</si>
  <si>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</si>
  <si>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</si>
  <si>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</si>
  <si>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</si>
  <si>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</si>
  <si>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</si>
  <si>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</si>
  <si>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</si>
  <si>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</si>
  <si>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</si>
  <si>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</si>
  <si>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</si>
  <si>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</si>
  <si>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</si>
  <si>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</si>
  <si>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</si>
  <si>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</si>
  <si>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</si>
  <si>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</si>
  <si>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</si>
  <si>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</si>
  <si>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</si>
  <si>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</si>
  <si>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</si>
  <si>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</si>
  <si>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</si>
  <si>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</si>
  <si>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</si>
  <si>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</si>
  <si>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</si>
  <si>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</si>
  <si>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</si>
  <si>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</si>
  <si>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</si>
  <si>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</si>
  <si>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</si>
  <si>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</si>
  <si>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</si>
  <si>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</si>
  <si>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</si>
  <si>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</si>
  <si>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</si>
  <si>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</si>
  <si>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</si>
  <si>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</si>
  <si>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</si>
  <si>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</si>
  <si>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</si>
  <si>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</si>
  <si>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</si>
  <si>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</si>
  <si>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</si>
  <si>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</si>
  <si>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</si>
  <si>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</si>
  <si>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</si>
  <si>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</si>
  <si>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</si>
  <si>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</si>
  <si>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</si>
  <si>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</si>
  <si>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</si>
  <si>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</si>
  <si>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</si>
  <si>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</si>
  <si>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</si>
  <si>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</si>
  <si>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</si>
  <si>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</si>
  <si>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</si>
  <si>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</si>
  <si>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</si>
  <si>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</si>
  <si>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</si>
  <si>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</si>
  <si>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</si>
  <si>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</si>
  <si>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</si>
  <si>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</si>
  <si>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</si>
  <si>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</si>
  <si>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</si>
  <si>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</si>
  <si>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</si>
  <si>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</si>
  <si>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</si>
  <si>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</si>
  <si>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</si>
  <si>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</si>
  <si>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</si>
  <si>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</si>
  <si>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</si>
  <si>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</si>
  <si>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</si>
  <si>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</si>
  <si>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</si>
  <si>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</si>
  <si>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</si>
  <si>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</si>
  <si>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</si>
  <si>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</si>
  <si>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</si>
  <si>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</si>
  <si>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</si>
  <si>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</si>
  <si>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</si>
  <si>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</si>
  <si>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</si>
  <si>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</si>
  <si>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</si>
  <si>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</si>
  <si>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</si>
  <si>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</si>
  <si>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</si>
  <si>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</si>
  <si>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</si>
  <si>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</si>
  <si>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</si>
  <si>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</si>
  <si>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</si>
  <si>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</si>
  <si>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</si>
  <si>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</si>
  <si>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</si>
  <si>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</si>
  <si>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</si>
  <si>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</si>
  <si>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</si>
  <si>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</si>
  <si>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</si>
  <si>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</si>
  <si>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</si>
  <si>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</si>
  <si>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</si>
  <si>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</si>
  <si>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</si>
  <si>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</si>
  <si>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</si>
  <si>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</si>
  <si>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</si>
  <si>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</si>
  <si>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</si>
  <si>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</si>
  <si>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</si>
  <si>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</si>
  <si>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</si>
  <si>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</si>
  <si>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</si>
  <si>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</si>
  <si>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</si>
  <si>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</si>
  <si>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</si>
  <si>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</si>
  <si>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</si>
  <si>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</si>
  <si>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</si>
  <si>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</si>
  <si>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</si>
  <si>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</si>
  <si>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</si>
  <si>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</si>
  <si>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</si>
  <si>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</si>
  <si>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</si>
  <si>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</si>
  <si>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</si>
  <si>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</si>
  <si>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</si>
  <si>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</si>
  <si>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</si>
  <si>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</si>
  <si>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</si>
  <si>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</si>
  <si>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</si>
  <si>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</si>
  <si>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</si>
  <si>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</si>
  <si>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</si>
  <si>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</si>
  <si>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</si>
  <si>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</si>
  <si>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</si>
  <si>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</si>
  <si>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</si>
  <si>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</si>
  <si>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</si>
  <si>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</si>
  <si>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</si>
  <si>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</si>
  <si>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</si>
  <si>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</si>
  <si>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</si>
  <si>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</si>
  <si>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</si>
  <si>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</si>
  <si>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</si>
  <si>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</si>
  <si>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</si>
  <si>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</si>
  <si>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</si>
  <si>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</si>
  <si>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</si>
  <si>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</si>
  <si>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</si>
  <si>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</si>
  <si>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</si>
  <si>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</si>
  <si>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</si>
  <si>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</si>
  <si>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</si>
  <si>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</si>
  <si>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</si>
  <si>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</si>
  <si>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</si>
  <si>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</si>
  <si>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</si>
  <si>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</si>
  <si>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</si>
  <si>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</si>
  <si>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</si>
  <si>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</si>
  <si>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</si>
  <si>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</si>
  <si>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</si>
  <si>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</si>
  <si>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</si>
  <si>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</si>
  <si>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</si>
  <si>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</si>
  <si>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</si>
  <si>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</si>
  <si>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</si>
  <si>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</si>
  <si>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</si>
  <si>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</si>
  <si>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</si>
  <si>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</si>
  <si>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</si>
  <si>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</si>
  <si>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</si>
  <si>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</si>
  <si>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</si>
  <si>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</si>
  <si>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</si>
  <si>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</si>
  <si>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</si>
  <si>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</si>
  <si>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</si>
  <si>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</si>
  <si>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</si>
  <si>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</si>
  <si>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</si>
  <si>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</si>
  <si>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</si>
  <si>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</si>
  <si>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</si>
  <si>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</si>
  <si>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</si>
  <si>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</si>
  <si>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</si>
  <si>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</si>
  <si>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</si>
  <si>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</si>
  <si>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</si>
  <si>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</si>
  <si>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</si>
  <si>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</si>
  <si>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</si>
  <si>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</si>
  <si>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</si>
  <si>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</si>
  <si>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</si>
  <si>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</si>
  <si>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</si>
  <si>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</si>
  <si>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</si>
  <si>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</si>
  <si>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</si>
  <si>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</si>
  <si>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</si>
  <si>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</si>
  <si>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</si>
  <si>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</si>
  <si>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</si>
  <si>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</si>
  <si>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</si>
  <si>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</si>
  <si>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</si>
  <si>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</si>
  <si>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</si>
  <si>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</si>
  <si>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</si>
  <si>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</si>
  <si>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</si>
  <si>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</si>
  <si>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</si>
  <si>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</si>
  <si>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</si>
  <si>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</si>
  <si>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</si>
  <si>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</si>
  <si>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</si>
  <si>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</si>
  <si>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</si>
  <si>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</si>
  <si>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</si>
  <si>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</si>
  <si>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</si>
  <si>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</si>
  <si>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</si>
  <si>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</si>
  <si>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</si>
  <si>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</si>
  <si>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</si>
  <si>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</si>
  <si>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</si>
  <si>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</si>
  <si>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</si>
  <si>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</si>
  <si>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</si>
  <si>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</si>
  <si>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</si>
  <si>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</si>
  <si>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</si>
  <si>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</si>
  <si>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</si>
  <si>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</si>
  <si>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</si>
  <si>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</si>
  <si>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</si>
  <si>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</si>
  <si>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</si>
  <si>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</si>
  <si>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</si>
  <si>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</si>
  <si>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</si>
  <si>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</si>
  <si>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</si>
  <si>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</si>
  <si>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</si>
  <si>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</si>
  <si>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</si>
  <si>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</si>
  <si>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</si>
  <si>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</si>
  <si>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</si>
  <si>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</si>
  <si>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</si>
  <si>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</si>
  <si>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</si>
  <si>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</si>
  <si>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</si>
  <si>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</si>
  <si>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</si>
  <si>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</si>
  <si>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</si>
  <si>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</si>
  <si>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</si>
  <si>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</si>
  <si>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</si>
  <si>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</si>
  <si>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</si>
  <si>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</si>
  <si>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</si>
  <si>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</si>
  <si>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</si>
  <si>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</si>
  <si>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</si>
  <si>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</si>
  <si>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</si>
  <si>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</si>
  <si>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</si>
  <si>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</si>
  <si>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</si>
  <si>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</si>
  <si>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</si>
  <si>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</si>
  <si>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</si>
  <si>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</si>
  <si>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</si>
  <si>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</si>
  <si>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</si>
  <si>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</si>
  <si>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</si>
  <si>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</si>
  <si>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</si>
  <si>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</si>
  <si>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</si>
  <si>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</si>
  <si>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</si>
  <si>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</si>
  <si>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</si>
  <si>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</si>
  <si>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</si>
  <si>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</si>
  <si>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</si>
  <si>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</si>
  <si>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</si>
  <si>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</si>
  <si>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</si>
  <si>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</si>
  <si>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</si>
  <si>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</si>
  <si>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</si>
  <si>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</si>
  <si>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</si>
  <si>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</si>
  <si>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</si>
  <si>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</si>
  <si>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</si>
  <si>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</si>
  <si>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</si>
  <si>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</si>
  <si>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</si>
  <si>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</si>
  <si>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</si>
  <si>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</si>
  <si>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</si>
  <si>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</si>
  <si>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</si>
  <si>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</si>
  <si>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</si>
  <si>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</si>
  <si>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</si>
  <si>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</si>
  <si>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</si>
  <si>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</si>
  <si>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</si>
  <si>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</si>
  <si>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</si>
  <si>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</si>
  <si>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</si>
  <si>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</si>
  <si>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</si>
  <si>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</si>
  <si>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</si>
  <si>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</si>
  <si>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</si>
  <si>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</si>
  <si>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</si>
  <si>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</si>
  <si>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</si>
  <si>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</si>
  <si>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</si>
  <si>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</si>
  <si>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</si>
  <si>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</si>
  <si>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</si>
  <si>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</si>
  <si>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</si>
  <si>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</si>
  <si>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</si>
  <si>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</si>
  <si>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</si>
  <si>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</si>
  <si>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</si>
  <si>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</si>
  <si>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</si>
  <si>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</si>
  <si>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</si>
  <si>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</si>
  <si>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</si>
  <si>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</si>
  <si>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</si>
  <si>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</si>
  <si>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</si>
  <si>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</si>
  <si>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</si>
  <si>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</si>
  <si>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</si>
  <si>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</si>
  <si>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</si>
  <si>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</si>
  <si>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</si>
  <si>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</si>
  <si>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</si>
  <si>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</si>
  <si>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</si>
  <si>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</si>
  <si>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</si>
  <si>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</si>
  <si>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</si>
  <si>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</si>
  <si>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</si>
  <si>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</si>
  <si>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</si>
  <si>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</si>
  <si>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</si>
  <si>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</si>
  <si>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</si>
  <si>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</si>
  <si>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</si>
  <si>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</si>
  <si>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</si>
  <si>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</si>
  <si>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</si>
  <si>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</si>
  <si>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</si>
  <si>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</si>
  <si>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</si>
  <si>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</si>
  <si>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</si>
  <si>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</si>
  <si>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</si>
  <si>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</si>
  <si>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</si>
  <si>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</si>
  <si>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</si>
  <si>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</si>
  <si>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</si>
  <si>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</si>
  <si>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</si>
  <si>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</si>
  <si>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</si>
  <si>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</si>
  <si>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</si>
  <si>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</si>
  <si>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</si>
  <si>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</si>
  <si>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</si>
  <si>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</si>
  <si>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</si>
  <si>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</si>
  <si>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</si>
  <si>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</si>
  <si>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</si>
  <si>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</si>
  <si>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</si>
  <si>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</si>
  <si>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</si>
  <si>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</si>
  <si>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</si>
  <si>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</si>
  <si>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</si>
  <si>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</si>
  <si>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</si>
  <si>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</si>
  <si>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</si>
  <si>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</si>
  <si>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</si>
  <si>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</si>
  <si>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</si>
  <si>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</si>
  <si>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</si>
  <si>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</si>
  <si>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</si>
  <si>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</si>
  <si>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</si>
  <si>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</si>
  <si>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</si>
  <si>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</si>
  <si>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</si>
  <si>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</si>
  <si>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</si>
  <si>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</si>
  <si>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</si>
  <si>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</si>
  <si>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</si>
  <si>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</si>
  <si>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</si>
  <si>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</si>
  <si>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</si>
  <si>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</si>
  <si>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</si>
  <si>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</si>
  <si>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</si>
  <si>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</si>
  <si>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</si>
  <si>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</si>
  <si>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</si>
  <si>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</si>
  <si>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</si>
  <si>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</si>
  <si>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</si>
  <si>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</si>
  <si>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</si>
  <si>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</si>
  <si>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</si>
  <si>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</si>
  <si>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</si>
  <si>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</si>
  <si>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</si>
  <si>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</si>
  <si>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</si>
  <si>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</si>
  <si>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</si>
  <si>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</si>
  <si>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</si>
  <si>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</si>
  <si>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</si>
  <si>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</si>
  <si>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</si>
  <si>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</si>
  <si>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</si>
  <si>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</si>
  <si>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</si>
  <si>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</si>
  <si>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</si>
  <si>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</si>
  <si>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</si>
  <si>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</si>
  <si>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</si>
  <si>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</si>
  <si>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</si>
  <si>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</si>
  <si>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</si>
  <si>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</si>
  <si>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</si>
  <si>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</si>
  <si>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</si>
  <si>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</si>
  <si>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</si>
  <si>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</si>
  <si>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</si>
  <si>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</si>
  <si>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</si>
  <si>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</si>
  <si>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</si>
  <si>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</si>
  <si>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</si>
  <si>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</si>
  <si>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</si>
  <si>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</si>
  <si>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</si>
  <si>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</si>
  <si>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</si>
  <si>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</si>
  <si>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</si>
  <si>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</si>
  <si>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</si>
  <si>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</si>
  <si>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</si>
  <si>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</si>
  <si>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</si>
  <si>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</si>
  <si>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</si>
  <si>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</si>
  <si>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</si>
  <si>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</si>
  <si>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</si>
  <si>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</si>
  <si>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</si>
  <si>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</si>
  <si>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</si>
  <si>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</si>
  <si>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</si>
  <si>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</si>
  <si>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</si>
  <si>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</si>
  <si>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</si>
  <si>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</si>
  <si>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</si>
  <si>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</si>
  <si>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</si>
  <si>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</si>
  <si>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</si>
  <si>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</si>
  <si>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</si>
  <si>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</si>
  <si>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</si>
  <si>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</si>
  <si>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</si>
  <si>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</si>
  <si>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</si>
  <si>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</si>
  <si>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</si>
  <si>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</si>
  <si>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</si>
  <si>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</si>
  <si>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</si>
  <si>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</si>
  <si>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</si>
  <si>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</si>
  <si>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</si>
  <si>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</si>
  <si>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</si>
  <si>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</si>
  <si>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</si>
  <si>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</si>
  <si>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</si>
  <si>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</si>
  <si>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</si>
  <si>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</si>
  <si>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</si>
  <si>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</si>
  <si>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</si>
  <si>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</si>
  <si>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</si>
  <si>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</si>
  <si>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</si>
  <si>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</si>
  <si>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</si>
  <si>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</si>
  <si>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</si>
  <si>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</si>
  <si>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</si>
  <si>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</si>
  <si>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</si>
  <si>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</si>
  <si>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</si>
  <si>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</si>
  <si>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</si>
  <si>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</si>
  <si>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</si>
  <si>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</si>
  <si>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</si>
  <si>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</si>
  <si>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</si>
  <si>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</si>
  <si>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</si>
  <si>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</si>
  <si>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</si>
  <si>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</si>
  <si>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</si>
  <si>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</si>
  <si>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</si>
  <si>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</si>
  <si>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</si>
  <si>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</si>
  <si>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</si>
  <si>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</si>
  <si>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</si>
  <si>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</si>
  <si>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</si>
  <si>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</si>
  <si>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</si>
  <si>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</si>
  <si>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</si>
  <si>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</si>
  <si>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</si>
  <si>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</si>
  <si>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</si>
  <si>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</si>
  <si>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</si>
  <si>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</si>
  <si>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</si>
  <si>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</si>
  <si>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</si>
  <si>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</si>
  <si>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</si>
  <si>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</si>
  <si>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</si>
  <si>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</si>
  <si>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</si>
  <si>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</si>
  <si>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</si>
  <si>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</si>
  <si>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</si>
  <si>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</si>
  <si>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</si>
  <si>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</si>
  <si>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</si>
  <si>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</si>
  <si>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</si>
  <si>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</si>
  <si>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</si>
  <si>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</si>
  <si>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</si>
  <si>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</si>
  <si>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</si>
  <si>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</si>
  <si>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</si>
  <si>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</si>
  <si>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</si>
  <si>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</si>
  <si>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</si>
  <si>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</si>
  <si>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</si>
  <si>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</si>
  <si>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</si>
  <si>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</si>
  <si>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</si>
  <si>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</si>
  <si>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</si>
  <si>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</si>
  <si>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</si>
  <si>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</si>
  <si>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</si>
  <si>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</si>
  <si>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</si>
  <si>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</si>
  <si>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</si>
  <si>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</si>
  <si>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</si>
  <si>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</si>
  <si>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</si>
  <si>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</si>
  <si>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</si>
  <si>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</si>
  <si>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</si>
  <si>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</si>
  <si>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</si>
  <si>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</si>
  <si>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</si>
  <si>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</si>
  <si>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</si>
  <si>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</si>
  <si>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</si>
  <si>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</si>
  <si>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</si>
  <si>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</si>
  <si>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</si>
  <si>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</si>
  <si>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</si>
  <si>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</si>
  <si>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</si>
  <si>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</si>
  <si>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</si>
  <si>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</si>
  <si>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</si>
  <si>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</si>
  <si>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</si>
  <si>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</si>
  <si>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</si>
  <si>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</si>
  <si>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</si>
  <si>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</si>
  <si>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</si>
  <si>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</si>
  <si>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</si>
  <si>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</si>
  <si>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</si>
  <si>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</si>
  <si>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</si>
  <si>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</si>
  <si>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</si>
  <si>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</si>
  <si>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</si>
  <si>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</si>
  <si>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</si>
  <si>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</si>
  <si>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</si>
  <si>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</si>
  <si>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</si>
  <si>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</si>
  <si>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</si>
  <si>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</si>
  <si>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</si>
  <si>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</si>
  <si>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</si>
  <si>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</si>
  <si>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</si>
  <si>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</si>
  <si>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</si>
  <si>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</si>
  <si>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</si>
  <si>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</si>
  <si>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</si>
  <si>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</si>
  <si>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</si>
  <si>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</si>
  <si>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</si>
  <si>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</si>
  <si>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</si>
  <si>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</si>
  <si>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</si>
  <si>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</si>
  <si>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</si>
  <si>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</si>
  <si>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</si>
  <si>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</si>
  <si>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</si>
  <si>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</si>
  <si>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</si>
  <si>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</si>
  <si>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</si>
  <si>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</si>
  <si>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</si>
  <si>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</si>
  <si>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</si>
  <si>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</si>
  <si>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</si>
  <si>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</si>
  <si>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</si>
  <si>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</si>
  <si>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</si>
  <si>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</si>
  <si>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</si>
  <si>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</si>
  <si>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</si>
  <si>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</si>
  <si>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</si>
  <si>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</si>
  <si>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</si>
  <si>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</si>
  <si>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</si>
  <si>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</si>
  <si>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</si>
  <si>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</si>
  <si>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</si>
  <si>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</si>
  <si>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</si>
  <si>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</si>
  <si>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</si>
  <si>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</si>
  <si>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</si>
  <si>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</si>
  <si>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</si>
  <si>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</si>
  <si>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</si>
  <si>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</si>
  <si>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</si>
  <si>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</si>
  <si>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</si>
  <si>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</si>
  <si>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</si>
  <si>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</si>
  <si>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</si>
  <si>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</si>
  <si>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</si>
  <si>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</si>
  <si>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</si>
  <si>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</si>
  <si>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</si>
  <si>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</si>
  <si>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</si>
  <si>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</si>
  <si>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</si>
  <si>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</si>
  <si>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</si>
  <si>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</si>
  <si>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</si>
  <si>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</si>
  <si>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</si>
  <si>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</si>
  <si>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</si>
  <si>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</si>
  <si>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</si>
  <si>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</si>
  <si>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</si>
  <si>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</si>
  <si>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</si>
  <si>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</si>
  <si>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</si>
  <si>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</si>
  <si>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</si>
  <si>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</si>
  <si>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</si>
  <si>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</si>
  <si>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</si>
  <si>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</si>
  <si>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</si>
  <si>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</si>
  <si>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</si>
  <si>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</si>
  <si>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</si>
  <si>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</si>
  <si>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</si>
  <si>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</si>
  <si>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</si>
  <si>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</si>
  <si>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</si>
  <si>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</si>
  <si>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</si>
  <si>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</si>
  <si>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</si>
  <si>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</si>
  <si>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</si>
  <si>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</si>
  <si>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</si>
  <si>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</si>
  <si>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</si>
  <si>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</si>
  <si>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</si>
  <si>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</si>
  <si>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</si>
  <si>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</si>
  <si>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</si>
  <si>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</si>
  <si>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</si>
  <si>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</si>
  <si>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</si>
  <si>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</si>
  <si>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</si>
  <si>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</si>
  <si>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</si>
  <si>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</si>
  <si>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</si>
  <si>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</si>
  <si>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</si>
  <si>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</si>
  <si>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</si>
  <si>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</si>
  <si>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</si>
  <si>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</si>
  <si>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</si>
  <si>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</si>
  <si>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</si>
  <si>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</si>
  <si>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</si>
  <si>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</si>
  <si>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</si>
  <si>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</si>
  <si>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</si>
  <si>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</si>
  <si>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</si>
  <si>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</si>
  <si>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</si>
  <si>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DONJA MOTIČINA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</si>
  <si>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</si>
  <si>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</si>
  <si>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</si>
  <si>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</si>
  <si>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</si>
  <si>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</si>
  <si>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</si>
  <si>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</si>
  <si>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</si>
  <si>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</si>
  <si>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</si>
  <si>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</si>
  <si>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</si>
  <si>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</si>
  <si>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</si>
  <si>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</si>
  <si>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</si>
  <si>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</si>
  <si>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</si>
  <si>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</si>
  <si>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</si>
  <si>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</si>
  <si>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</si>
  <si>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</si>
  <si>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</si>
  <si>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</si>
  <si>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</si>
  <si>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</si>
  <si>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</si>
  <si>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</si>
  <si>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</si>
  <si>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</si>
  <si>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</si>
  <si>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</si>
  <si>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</si>
  <si>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</si>
  <si>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</si>
  <si>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</si>
  <si>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</si>
  <si>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</si>
  <si>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</si>
  <si>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</si>
  <si>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</si>
  <si>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</si>
  <si>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</si>
  <si>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</si>
  <si>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</si>
  <si>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</si>
  <si>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</si>
  <si>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</si>
  <si>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</si>
  <si>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</si>
  <si>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</si>
  <si>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</si>
  <si>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</si>
  <si>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</si>
  <si>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</si>
  <si>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</si>
  <si>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</si>
  <si>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</si>
  <si>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</si>
  <si>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</si>
  <si>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</si>
  <si>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</si>
  <si>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</si>
  <si>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</si>
  <si>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</si>
  <si>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</si>
  <si>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</si>
  <si>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</si>
  <si>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</si>
  <si>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</si>
  <si>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</si>
  <si>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</si>
  <si>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</si>
  <si>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</si>
  <si>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</si>
  <si>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</si>
  <si>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</si>
  <si>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</si>
  <si>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</si>
  <si>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</si>
  <si>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</si>
  <si>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</si>
  <si>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</si>
  <si>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</si>
  <si>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</si>
  <si>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</si>
  <si>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</si>
  <si>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</si>
  <si>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</si>
  <si>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</si>
  <si>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</si>
  <si>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</si>
  <si>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</si>
  <si>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</si>
  <si>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</si>
  <si>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</si>
  <si>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</si>
  <si>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</si>
  <si>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</si>
  <si>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</si>
  <si>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</si>
  <si>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</si>
  <si>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</si>
  <si>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</si>
  <si>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</si>
  <si>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</si>
  <si>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</si>
  <si>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</si>
  <si>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</si>
  <si>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</si>
  <si>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</si>
  <si>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</si>
  <si>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</si>
  <si>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</si>
  <si>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</si>
  <si>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</si>
  <si>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</si>
  <si>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</si>
  <si>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</si>
  <si>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</si>
  <si>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</si>
  <si>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</si>
  <si>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</si>
  <si>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</si>
  <si>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</si>
  <si>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</si>
  <si>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</si>
  <si>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</si>
  <si>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</si>
  <si>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</si>
  <si>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</si>
  <si>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</si>
  <si>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</si>
  <si>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</si>
  <si>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</si>
  <si>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</si>
  <si>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</si>
  <si>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</si>
  <si>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</si>
  <si>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</si>
  <si>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</si>
  <si>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</si>
  <si>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</si>
  <si>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</si>
  <si>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</si>
  <si>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</si>
  <si>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</si>
  <si>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</si>
  <si>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</si>
  <si>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</si>
  <si>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</si>
  <si>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</si>
  <si>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</si>
  <si>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</si>
  <si>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</si>
  <si>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</si>
  <si>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</si>
  <si>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</si>
  <si>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</si>
  <si>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</si>
  <si>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</si>
  <si>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</si>
  <si>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</si>
  <si>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</si>
  <si>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</si>
  <si>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</si>
  <si>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</si>
  <si>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</si>
  <si>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</si>
  <si>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</si>
  <si>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</si>
  <si>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</si>
  <si>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</si>
  <si>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</si>
  <si>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</si>
  <si>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</si>
  <si>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</si>
  <si>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</si>
  <si>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</si>
  <si>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</si>
  <si>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</si>
  <si>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</si>
  <si>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</si>
  <si>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</si>
  <si>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</si>
  <si>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</si>
  <si>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</si>
  <si>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</si>
  <si>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</si>
  <si>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</si>
  <si>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</si>
  <si>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</si>
  <si>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</si>
  <si>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</si>
  <si>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</si>
  <si>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</si>
  <si>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</si>
  <si>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</si>
  <si>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</si>
  <si>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</si>
  <si>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</si>
  <si>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</si>
  <si>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</si>
  <si>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</si>
  <si>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</si>
  <si>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</si>
  <si>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</si>
  <si>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</si>
  <si>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</si>
  <si>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</si>
  <si>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</si>
  <si>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</si>
  <si>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</si>
  <si>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</si>
  <si>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</si>
  <si>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</si>
  <si>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</si>
  <si>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</si>
  <si>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</si>
  <si>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</si>
  <si>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</si>
  <si>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</si>
  <si>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</si>
  <si>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</si>
  <si>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</si>
  <si>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</si>
  <si>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</si>
  <si>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</si>
  <si>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</si>
  <si>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</si>
  <si>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</si>
  <si>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</si>
  <si>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</si>
  <si>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</si>
  <si>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</si>
  <si>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</si>
  <si>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</si>
  <si>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</si>
  <si>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</si>
  <si>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</si>
  <si>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</si>
  <si>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</si>
  <si>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</si>
  <si>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</si>
  <si>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</si>
  <si>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</si>
  <si>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</si>
  <si>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</si>
  <si>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</si>
  <si>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</si>
  <si>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</si>
  <si>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</si>
  <si>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</si>
  <si>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</si>
  <si>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</si>
  <si>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</si>
  <si>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</si>
  <si>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</si>
  <si>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</si>
  <si>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</si>
  <si>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</si>
  <si>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</si>
  <si>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</si>
  <si>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</si>
  <si>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</si>
  <si>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</si>
  <si>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</si>
  <si>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</si>
  <si>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</si>
  <si>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</si>
  <si>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</si>
  <si>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</si>
  <si>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</si>
  <si>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</si>
  <si>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</si>
  <si>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</si>
  <si>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</si>
  <si>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</si>
  <si>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</si>
  <si>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</si>
  <si>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</si>
  <si>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</si>
  <si>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</si>
  <si>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</si>
  <si>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</si>
  <si>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</si>
  <si>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</si>
  <si>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</si>
  <si>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</si>
  <si>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</si>
  <si>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</si>
  <si>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</si>
  <si>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</si>
  <si>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</si>
  <si>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</si>
  <si>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</si>
  <si>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</si>
  <si>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</si>
  <si>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</si>
  <si>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</si>
  <si>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</si>
  <si>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</si>
  <si>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</si>
  <si>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</si>
  <si>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</si>
  <si>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</si>
  <si>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</si>
  <si>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</si>
  <si>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</si>
  <si>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</si>
  <si>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</si>
  <si>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</si>
  <si>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</si>
  <si>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</si>
  <si>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</si>
  <si>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</si>
  <si>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</si>
  <si>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</si>
  <si>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</si>
  <si>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</si>
  <si>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</si>
  <si>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</si>
  <si>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</si>
  <si>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</si>
  <si>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</si>
  <si>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</si>
  <si>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</si>
  <si>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</si>
  <si>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</si>
  <si>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</si>
  <si>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</si>
  <si>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</si>
  <si>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</si>
  <si>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</si>
  <si>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</si>
  <si>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</si>
  <si>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</si>
  <si>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</si>
  <si>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</si>
  <si>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</si>
  <si>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</si>
  <si>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</si>
  <si>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</si>
  <si>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</si>
  <si>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</si>
  <si>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</si>
  <si>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</si>
  <si>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</si>
  <si>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</si>
  <si>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</si>
  <si>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</si>
  <si>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</si>
  <si>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</si>
  <si>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</si>
  <si>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</si>
  <si>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</si>
  <si>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</si>
  <si>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</si>
  <si>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</si>
  <si>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</si>
  <si>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</si>
  <si>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</si>
  <si>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</si>
  <si>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</si>
  <si>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</si>
  <si>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</si>
  <si>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</si>
  <si>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</si>
  <si>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</si>
  <si>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</si>
  <si>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</si>
  <si>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</si>
  <si>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</si>
  <si>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</si>
  <si>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</si>
  <si>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</si>
  <si>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</si>
  <si>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</si>
  <si>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</si>
  <si>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</si>
  <si>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</si>
  <si>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</si>
  <si>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</si>
  <si>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</si>
  <si>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</si>
  <si>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</si>
  <si>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</si>
  <si>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</si>
  <si>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</si>
  <si>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</si>
  <si>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</si>
  <si>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</si>
  <si>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</si>
  <si>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</si>
  <si>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</si>
  <si>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</si>
  <si>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</si>
  <si>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</si>
  <si>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</si>
  <si>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</si>
  <si>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</si>
  <si>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</si>
  <si>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</si>
  <si>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</si>
  <si>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</si>
  <si>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</si>
  <si>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</si>
  <si>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</si>
  <si>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</si>
  <si>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</si>
  <si>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</si>
  <si>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</si>
  <si>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</si>
  <si>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</si>
  <si>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</si>
  <si>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</si>
  <si>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</si>
  <si>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</si>
  <si>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</si>
  <si>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</si>
  <si>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</si>
  <si>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</si>
  <si>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</si>
  <si>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</si>
  <si>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</si>
  <si>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</si>
  <si>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</si>
  <si>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</si>
  <si>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</si>
  <si>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</si>
  <si>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</si>
  <si>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</si>
  <si>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</si>
  <si>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</si>
  <si>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</si>
  <si>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</si>
  <si>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</si>
  <si>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</si>
  <si>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</si>
  <si>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</si>
  <si>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</si>
  <si>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</si>
  <si>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</si>
  <si>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</si>
  <si>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</si>
  <si>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</si>
  <si>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</si>
  <si>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</si>
  <si>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</si>
  <si>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</si>
  <si>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</si>
  <si>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</si>
  <si>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</si>
  <si>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</si>
  <si>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</si>
  <si>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</si>
  <si>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</si>
  <si>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</si>
  <si>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</si>
  <si>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</si>
  <si>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</si>
  <si>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</si>
  <si>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</si>
  <si>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</si>
  <si>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</si>
  <si>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</si>
  <si>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</si>
  <si>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</si>
  <si>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</si>
  <si>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</si>
  <si>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</si>
  <si>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</si>
  <si>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</si>
  <si>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</si>
  <si>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</si>
  <si>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</si>
  <si>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</si>
  <si>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</si>
  <si>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</si>
  <si>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</si>
  <si>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</si>
  <si>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</si>
  <si>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</si>
  <si>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</si>
  <si>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</si>
  <si>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</si>
  <si>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</si>
  <si>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</si>
  <si>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</si>
  <si>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</si>
  <si>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</si>
  <si>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</si>
  <si>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</si>
  <si>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</si>
  <si>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</si>
  <si>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</si>
  <si>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</si>
  <si>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</si>
  <si>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</si>
  <si>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</si>
  <si>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</si>
  <si>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</si>
  <si>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</si>
  <si>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</si>
  <si>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</si>
  <si>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</si>
  <si>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</si>
  <si>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</si>
  <si>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</si>
  <si>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</si>
  <si>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</si>
  <si>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</si>
  <si>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</si>
  <si>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</si>
  <si>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</si>
  <si>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</si>
  <si>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</si>
  <si>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</si>
  <si>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</si>
  <si>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</si>
  <si>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</si>
  <si>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</si>
  <si>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</si>
  <si>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</si>
  <si>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</si>
  <si>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</si>
  <si>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</si>
  <si>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</si>
  <si>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</si>
  <si>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</si>
  <si>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</si>
  <si>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</si>
  <si>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</si>
  <si>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</si>
  <si>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</si>
  <si>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</si>
  <si>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</si>
  <si>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</si>
  <si>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</si>
  <si>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</si>
  <si>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</si>
  <si>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</si>
  <si>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</si>
  <si>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</si>
  <si>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</si>
  <si>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</si>
  <si>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</si>
  <si>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</si>
  <si>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</si>
  <si>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</si>
  <si>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</si>
  <si>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</si>
  <si>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</si>
  <si>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</si>
  <si>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</si>
  <si>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</si>
  <si>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</si>
  <si>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</si>
  <si>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</si>
  <si>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</si>
  <si>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</si>
  <si>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</si>
  <si>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</si>
  <si>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</si>
  <si>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</si>
  <si>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</si>
  <si>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</si>
  <si>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</si>
  <si>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</si>
  <si>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</si>
  <si>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</si>
  <si>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</si>
  <si>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</si>
  <si>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</si>
  <si>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</si>
  <si>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</si>
  <si>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</si>
  <si>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</si>
  <si>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</si>
  <si>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</si>
  <si>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</si>
  <si>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</si>
  <si>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</si>
  <si>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</si>
  <si>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</si>
  <si>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</si>
  <si>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</si>
  <si>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</si>
  <si>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</si>
  <si>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</si>
  <si>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</si>
  <si>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</si>
  <si>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</si>
  <si>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</si>
  <si>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</si>
  <si>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</si>
  <si>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</si>
  <si>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</si>
  <si>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</si>
  <si>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</si>
  <si>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</si>
  <si>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</si>
  <si>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</si>
  <si>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</si>
  <si>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</si>
  <si>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</si>
  <si>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</si>
  <si>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</si>
  <si>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</si>
  <si>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</si>
  <si>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</si>
  <si>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</si>
  <si>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</si>
  <si>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</si>
  <si>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</si>
  <si>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</si>
  <si>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</si>
  <si>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</si>
  <si>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</si>
  <si>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</si>
  <si>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</si>
  <si>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</si>
  <si>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</si>
  <si>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</si>
  <si>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</si>
  <si>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</si>
  <si>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</si>
  <si>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</si>
  <si>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</si>
  <si>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</si>
  <si>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</si>
  <si>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</si>
  <si>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</si>
  <si>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</si>
  <si>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</si>
  <si>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</si>
  <si>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</si>
  <si>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</si>
  <si>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</si>
  <si>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</si>
  <si>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</si>
  <si>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</si>
  <si>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</si>
  <si>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</si>
  <si>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</si>
  <si>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</si>
  <si>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</si>
  <si>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</si>
  <si>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</si>
  <si>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</si>
  <si>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</si>
  <si>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</si>
  <si>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</si>
  <si>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</si>
  <si>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</si>
  <si>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</si>
  <si>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</si>
  <si>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</si>
  <si>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</si>
  <si>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</si>
  <si>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</si>
  <si>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</si>
  <si>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</si>
  <si>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</si>
  <si>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</si>
  <si>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</si>
  <si>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</si>
  <si>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</si>
  <si>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</si>
  <si>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</si>
  <si>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</si>
  <si>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</si>
  <si>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</si>
  <si>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</si>
  <si>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</si>
  <si>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</si>
  <si>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</si>
  <si>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</si>
  <si>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</si>
  <si>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</si>
  <si>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</si>
  <si>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</si>
  <si>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</si>
  <si>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</si>
  <si>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</si>
  <si>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</si>
  <si>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</si>
  <si>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</si>
  <si>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</si>
  <si>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</si>
  <si>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</si>
  <si>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</si>
  <si>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</si>
  <si>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</si>
  <si>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</si>
  <si>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</si>
  <si>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</si>
  <si>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</si>
  <si>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</si>
  <si>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</si>
  <si>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</si>
  <si>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</si>
  <si>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</si>
  <si>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</si>
  <si>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</si>
  <si>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</si>
  <si>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</si>
  <si>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</si>
  <si>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</si>
  <si>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</si>
  <si>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</si>
  <si>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</si>
  <si>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</si>
  <si>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</si>
  <si>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</si>
  <si>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</si>
  <si>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</si>
  <si>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</si>
  <si>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</si>
  <si>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</si>
  <si>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</si>
  <si>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</si>
  <si>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</si>
  <si>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</si>
  <si>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</si>
  <si>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</si>
  <si>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</si>
  <si>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</si>
  <si>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</si>
  <si>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</si>
  <si>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</si>
  <si>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</si>
  <si>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</si>
  <si>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</si>
  <si>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</si>
  <si>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</si>
  <si>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</si>
  <si>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</si>
  <si>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</si>
  <si>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</si>
  <si>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</si>
  <si>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</si>
  <si>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</si>
  <si>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</si>
  <si>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</si>
  <si>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</si>
  <si>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</si>
  <si>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</si>
  <si>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</si>
  <si>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</si>
  <si>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</si>
  <si>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</si>
  <si>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</si>
  <si>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</si>
  <si>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</si>
  <si>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</si>
  <si>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</si>
  <si>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</si>
  <si>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</si>
  <si>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</si>
  <si>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</si>
  <si>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</si>
  <si>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</si>
  <si>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</si>
  <si>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</si>
  <si>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</si>
  <si>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</si>
  <si>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</si>
  <si>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</si>
  <si>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</si>
  <si>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</si>
  <si>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</si>
  <si>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</si>
  <si>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</si>
  <si>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</si>
  <si>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</si>
  <si>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</si>
  <si>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</si>
  <si>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</si>
  <si>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</si>
  <si>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</si>
  <si>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</si>
  <si>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</si>
  <si>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</si>
  <si>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</si>
  <si>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</si>
  <si>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</si>
  <si>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</si>
  <si>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</si>
  <si>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</si>
  <si>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</si>
  <si>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</si>
  <si>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</si>
  <si>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</si>
  <si>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</si>
  <si>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</si>
  <si>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</si>
  <si>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</si>
  <si>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</si>
  <si>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</si>
  <si>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</si>
  <si>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</si>
  <si>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</si>
  <si>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</si>
  <si>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</si>
  <si>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</si>
  <si>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</si>
  <si>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</si>
  <si>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</si>
  <si>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</si>
  <si>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</si>
  <si>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</si>
  <si>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</si>
  <si>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</si>
  <si>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</si>
  <si>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</si>
  <si>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</si>
  <si>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</si>
  <si>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</si>
  <si>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</si>
  <si>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</si>
  <si>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</si>
  <si>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</si>
  <si>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</si>
  <si>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</si>
  <si>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</si>
  <si>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</si>
  <si>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</si>
  <si>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</si>
  <si>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</si>
  <si>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</si>
  <si>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</si>
  <si>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</si>
  <si>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</si>
  <si>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</si>
  <si>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</si>
  <si>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</si>
  <si>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</si>
  <si>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</si>
  <si>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</si>
  <si>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</si>
  <si>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</si>
  <si>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</si>
  <si>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</si>
  <si>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</si>
  <si>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</si>
  <si>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</si>
  <si>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</si>
  <si>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</si>
  <si>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</si>
  <si>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</si>
  <si>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</si>
  <si>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</si>
  <si>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</si>
  <si>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</si>
  <si>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</si>
  <si>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</si>
  <si>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</si>
  <si>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</si>
  <si>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</si>
  <si>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</si>
  <si>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</si>
  <si>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</si>
  <si>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</si>
  <si>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</si>
  <si>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</si>
  <si>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</si>
  <si>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</si>
  <si>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</si>
  <si>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</si>
  <si>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</si>
  <si>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</si>
  <si>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</si>
  <si>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</si>
  <si>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</si>
  <si>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</si>
  <si>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</si>
  <si>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</si>
  <si>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</si>
  <si>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</si>
  <si>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</si>
  <si>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</si>
  <si>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</si>
  <si>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</si>
  <si>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</si>
  <si>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</si>
  <si>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</si>
  <si>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</si>
  <si>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</si>
  <si>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</si>
  <si>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</si>
  <si>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</si>
  <si>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</si>
  <si>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</si>
  <si>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</si>
  <si>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</si>
  <si>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</si>
  <si>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</si>
  <si>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</si>
  <si>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</si>
  <si>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</si>
  <si>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</si>
  <si>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</si>
  <si>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</si>
  <si>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</si>
  <si>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</si>
  <si>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</si>
  <si>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</si>
  <si>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</si>
  <si>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</si>
  <si>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</si>
  <si>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</si>
  <si>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</si>
  <si>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</si>
  <si>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</si>
  <si>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</si>
  <si>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</si>
  <si>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</si>
  <si>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</si>
  <si>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</si>
  <si>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</si>
  <si>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</si>
  <si>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</si>
  <si>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</si>
  <si>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</si>
  <si>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</si>
  <si>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</si>
  <si>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</si>
  <si>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</si>
  <si>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</si>
  <si>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</si>
  <si>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</si>
  <si>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</si>
  <si>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</si>
  <si>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</si>
  <si>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</si>
  <si>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</si>
  <si>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</si>
  <si>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</si>
  <si>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</si>
  <si>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</si>
  <si>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</si>
  <si>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</si>
  <si>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</si>
  <si>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</si>
  <si>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</si>
  <si>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</si>
  <si>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</si>
  <si>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</si>
  <si>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</si>
  <si>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</si>
  <si>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</si>
  <si>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</si>
  <si>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</si>
  <si>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</si>
  <si>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</si>
  <si>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</si>
  <si>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</si>
  <si>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</si>
  <si>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</si>
  <si>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</si>
  <si>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</si>
  <si>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</si>
  <si>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</si>
  <si>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</si>
  <si>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</si>
  <si>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</si>
  <si>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</si>
  <si>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</si>
  <si>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</si>
  <si>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</si>
  <si>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</si>
  <si>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</si>
  <si>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</si>
  <si>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</si>
  <si>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</si>
  <si>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</si>
  <si>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</si>
  <si>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</si>
  <si>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</si>
  <si>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</si>
  <si>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</si>
  <si>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</si>
  <si>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</si>
  <si>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</si>
  <si>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</si>
  <si>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</si>
  <si>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</si>
  <si>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</si>
  <si>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</si>
  <si>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</si>
  <si>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</si>
  <si>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</si>
  <si>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</si>
  <si>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</si>
  <si>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</si>
  <si>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</si>
  <si>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</si>
  <si>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</si>
  <si>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</si>
  <si>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</si>
  <si>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</si>
  <si>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</si>
  <si>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</si>
  <si>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</si>
  <si>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</si>
  <si>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</si>
  <si>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</si>
  <si>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</si>
  <si>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</si>
  <si>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</si>
  <si>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</si>
  <si>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</si>
  <si>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</si>
  <si>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</si>
  <si>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</si>
  <si>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</si>
  <si>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</si>
  <si>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</si>
  <si>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</si>
  <si>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</si>
  <si>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</si>
  <si>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</si>
  <si>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</si>
  <si>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</si>
  <si>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</si>
  <si>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</si>
  <si>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</si>
  <si>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</si>
  <si>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</si>
  <si>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</si>
  <si>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</si>
  <si>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</si>
  <si>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</si>
  <si>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</si>
  <si>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</si>
  <si>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</si>
  <si>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</si>
  <si>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</si>
  <si>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</si>
  <si>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</si>
  <si>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</si>
  <si>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</si>
  <si>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</si>
  <si>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</si>
  <si>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</si>
  <si>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</si>
  <si>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</si>
  <si>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</si>
  <si>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</si>
  <si>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</si>
  <si>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</si>
  <si>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</si>
  <si>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</si>
  <si>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</si>
  <si>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</si>
  <si>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</si>
  <si>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</si>
  <si>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</si>
  <si>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</si>
  <si>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</si>
  <si>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</si>
  <si>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</si>
  <si>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</si>
  <si>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</si>
  <si>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</si>
  <si>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</si>
  <si>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</si>
  <si>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</si>
  <si>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</si>
  <si>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</si>
  <si>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</si>
  <si>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</si>
  <si>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</si>
  <si>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</si>
  <si>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</si>
  <si>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</si>
  <si>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</si>
  <si>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</si>
  <si>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</si>
  <si>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</si>
  <si>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</si>
  <si>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</si>
  <si>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</si>
  <si>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</si>
  <si>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</si>
  <si>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</si>
  <si>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</si>
  <si>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</si>
  <si>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</si>
  <si>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</si>
  <si>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</si>
  <si>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</si>
  <si>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</si>
  <si>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</si>
  <si>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</si>
  <si>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</si>
  <si>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</si>
  <si>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</si>
  <si>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</si>
  <si>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</si>
  <si>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</si>
  <si>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</si>
  <si>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</si>
  <si>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</si>
  <si>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</si>
  <si>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</si>
  <si>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</si>
  <si>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</si>
  <si>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</si>
  <si>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</si>
  <si>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</si>
  <si>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</si>
  <si>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</si>
  <si>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</si>
  <si>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</si>
  <si>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</si>
  <si>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</si>
  <si>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</si>
  <si>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</si>
  <si>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</si>
  <si>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</si>
  <si>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</si>
  <si>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</si>
  <si>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</si>
  <si>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</si>
  <si>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</si>
  <si>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</si>
  <si>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</si>
  <si>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</si>
  <si>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</si>
  <si>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</si>
  <si>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</si>
  <si>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</si>
  <si>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</si>
  <si>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</si>
  <si>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</si>
  <si>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</si>
  <si>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</si>
  <si>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</si>
  <si>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</si>
  <si>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</si>
  <si>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</si>
  <si>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</si>
  <si>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</si>
  <si>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</si>
  <si>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</si>
  <si>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</si>
  <si>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</si>
  <si>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</si>
  <si>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</si>
  <si>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</si>
  <si>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</si>
  <si>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</si>
  <si>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</si>
  <si>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</si>
  <si>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</si>
  <si>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</si>
  <si>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</si>
  <si>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</si>
  <si>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</si>
  <si>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</si>
  <si>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</si>
  <si>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</si>
  <si>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</si>
  <si>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</si>
  <si>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</si>
  <si>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</si>
  <si>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</si>
  <si>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</si>
  <si>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</si>
  <si>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</si>
  <si>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</si>
  <si>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</si>
  <si>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</si>
  <si>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</si>
  <si>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</si>
  <si>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</si>
  <si>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</si>
  <si>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</si>
  <si>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</si>
  <si>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</si>
  <si>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</si>
  <si>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</si>
  <si>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</si>
  <si>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</si>
  <si>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</si>
  <si>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</si>
  <si>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</si>
  <si>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</si>
  <si>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</si>
  <si>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</si>
  <si>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</si>
  <si>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</si>
  <si>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</si>
  <si>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</si>
  <si>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</si>
  <si>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</si>
  <si>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</si>
  <si>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</si>
  <si>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</si>
  <si>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</si>
  <si>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</si>
  <si>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</si>
  <si>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</si>
  <si>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</si>
  <si>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</si>
  <si>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</si>
  <si>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</si>
  <si>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</si>
  <si>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</si>
  <si>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</si>
  <si>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</si>
  <si>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</si>
  <si>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</si>
  <si>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</si>
  <si>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</si>
  <si>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</si>
  <si>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</si>
  <si>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</si>
  <si>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</si>
  <si>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</si>
  <si>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</si>
  <si>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</si>
  <si>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</si>
  <si>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</si>
  <si>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</si>
  <si>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</si>
  <si>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</si>
  <si>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</si>
  <si>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</si>
  <si>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</si>
  <si>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</si>
  <si>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</si>
  <si>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</si>
  <si>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</si>
  <si>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</si>
  <si>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</si>
  <si>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</si>
  <si>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</si>
  <si>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</si>
  <si>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</si>
  <si>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</si>
  <si>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</si>
  <si>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</si>
  <si>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</si>
  <si>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</si>
  <si>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</si>
  <si>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</si>
  <si>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</si>
  <si>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</si>
  <si>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</si>
  <si>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</si>
  <si>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</si>
  <si>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</si>
  <si>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</si>
  <si>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</si>
  <si>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</si>
  <si>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</si>
  <si>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</si>
  <si>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</si>
  <si>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</si>
  <si>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</si>
  <si>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</si>
  <si>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</si>
  <si>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</si>
  <si>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</si>
  <si>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</si>
  <si>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</si>
  <si>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</si>
  <si>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</si>
  <si>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</si>
  <si>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</si>
  <si>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</si>
  <si>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</si>
  <si>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</si>
  <si>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</si>
  <si>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</si>
  <si>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</si>
  <si>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</si>
  <si>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</si>
  <si>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</si>
  <si>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</si>
  <si>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</si>
  <si>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</si>
  <si>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</si>
  <si>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</si>
  <si>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</si>
  <si>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</si>
  <si>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</si>
  <si>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</si>
  <si>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</si>
  <si>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</si>
  <si>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</si>
  <si>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</si>
  <si>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</si>
  <si>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</si>
  <si>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</si>
  <si>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</si>
  <si>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</si>
  <si>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</si>
  <si>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</si>
  <si>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</si>
  <si>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</si>
  <si>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</si>
  <si>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</si>
  <si>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</si>
  <si>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</si>
  <si>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</si>
  <si>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</si>
  <si>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</si>
  <si>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</si>
  <si>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</si>
  <si>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</si>
  <si>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</si>
  <si>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</si>
  <si>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</si>
  <si>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</si>
  <si>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</si>
  <si>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</si>
  <si>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</si>
  <si>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</si>
  <si>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</si>
  <si>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</si>
  <si>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</si>
  <si>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</si>
  <si>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</si>
  <si>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</si>
  <si>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</si>
  <si>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</si>
  <si>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</si>
  <si>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</si>
  <si>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</si>
  <si>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</si>
  <si>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</si>
  <si>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</si>
  <si>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</si>
  <si>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</si>
  <si>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</si>
  <si>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</si>
  <si>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</si>
  <si>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</si>
  <si>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</si>
  <si>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</si>
  <si>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</si>
  <si>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</si>
  <si>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</si>
  <si>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</si>
  <si>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</si>
  <si>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</si>
  <si>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</si>
  <si>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</si>
  <si>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</si>
  <si>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</si>
  <si>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</si>
  <si>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</si>
  <si>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</si>
  <si>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</si>
  <si>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</si>
  <si>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</si>
  <si>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</si>
  <si>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</si>
  <si>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</si>
  <si>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</si>
  <si>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</si>
  <si>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</si>
  <si>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</si>
  <si>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</si>
  <si>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</si>
  <si>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</si>
  <si>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</si>
  <si>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</si>
  <si>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</si>
  <si>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</si>
  <si>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</si>
  <si>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</si>
  <si>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</si>
  <si>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</si>
  <si>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</si>
  <si>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</si>
  <si>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</si>
  <si>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</si>
  <si>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</si>
  <si>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</si>
  <si>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</si>
  <si>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</si>
  <si>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</si>
  <si>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</si>
  <si>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</si>
  <si>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</si>
  <si>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</si>
  <si>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</si>
  <si>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</si>
  <si>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</si>
  <si>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</si>
  <si>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</si>
  <si>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</si>
  <si>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</si>
  <si>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</si>
  <si>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</si>
  <si>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</si>
  <si>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</si>
  <si>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</si>
  <si>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</si>
  <si>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</si>
  <si>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</si>
  <si>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</si>
  <si>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</si>
  <si>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</si>
  <si>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</si>
  <si>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</si>
  <si>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</si>
  <si>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</si>
  <si>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</si>
  <si>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</si>
  <si>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</si>
  <si>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</si>
  <si>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</si>
  <si>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</si>
  <si>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</si>
  <si>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</si>
  <si>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</si>
  <si>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</si>
  <si>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</si>
  <si>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</si>
  <si>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</si>
  <si>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</si>
  <si>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</si>
  <si>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</si>
  <si>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</si>
  <si>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</si>
  <si>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</si>
  <si>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</si>
  <si>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</si>
  <si>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</si>
  <si>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</si>
  <si>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</si>
  <si>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</si>
  <si>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</si>
  <si>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</si>
  <si>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</si>
  <si>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</si>
  <si>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</si>
  <si>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</si>
  <si>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</si>
  <si>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</si>
  <si>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</si>
  <si>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</si>
  <si>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</si>
  <si>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</si>
  <si>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</si>
  <si>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</si>
  <si>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</si>
  <si>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</si>
  <si>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</si>
  <si>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</si>
  <si>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</si>
  <si>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</si>
  <si>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</si>
  <si>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</si>
  <si>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</si>
  <si>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</si>
  <si>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</si>
  <si>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</si>
  <si>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</si>
  <si>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</si>
  <si>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</si>
  <si>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</si>
  <si>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</si>
  <si>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</si>
  <si>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</si>
  <si>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</si>
  <si>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</si>
  <si>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</si>
  <si>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</si>
  <si>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</si>
  <si>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</si>
  <si>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</si>
  <si>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</si>
  <si>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</si>
  <si>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</si>
  <si>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</si>
  <si>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</si>
  <si>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</si>
  <si>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</si>
  <si>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</si>
  <si>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</si>
  <si>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</si>
  <si>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</si>
  <si>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</si>
  <si>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</si>
  <si>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</si>
  <si>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</si>
  <si>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</si>
  <si>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</si>
  <si>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</si>
  <si>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</si>
  <si>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</si>
  <si>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</si>
  <si>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</si>
  <si>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</si>
  <si>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</si>
  <si>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</si>
  <si>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</si>
  <si>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</si>
  <si>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</si>
  <si>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</si>
  <si>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</si>
  <si>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</si>
  <si>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</si>
  <si>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</si>
  <si>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</si>
  <si>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</si>
  <si>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</si>
  <si>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</si>
  <si>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</si>
  <si>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</si>
  <si>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</si>
  <si>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</si>
  <si>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</si>
  <si>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</si>
  <si>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</si>
  <si>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</si>
  <si>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</si>
  <si>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</si>
  <si>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</si>
  <si>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</si>
  <si>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</si>
  <si>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</si>
  <si>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</si>
  <si>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</si>
  <si>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</si>
  <si>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</si>
  <si>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</si>
  <si>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</si>
  <si>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</si>
  <si>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</si>
  <si>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</si>
  <si>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</si>
  <si>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</si>
  <si>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</si>
  <si>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</si>
  <si>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</si>
  <si>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</si>
  <si>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</si>
  <si>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</si>
  <si>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</si>
  <si>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</si>
  <si>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</si>
  <si>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</si>
  <si>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</si>
  <si>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</si>
  <si>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</si>
  <si>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</si>
  <si>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</si>
  <si>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</si>
  <si>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</si>
  <si>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</si>
  <si>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</si>
  <si>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</si>
  <si>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</si>
  <si>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</si>
  <si>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</si>
  <si>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</si>
  <si>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</si>
  <si>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</si>
  <si>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</si>
  <si>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</si>
  <si>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</si>
  <si>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</si>
  <si>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</si>
  <si>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</si>
  <si>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</si>
  <si>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</si>
  <si>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</si>
  <si>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</si>
  <si>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</si>
  <si>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</si>
  <si>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</si>
  <si>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</si>
  <si>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</si>
  <si>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</si>
  <si>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</si>
  <si>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</si>
  <si>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</si>
  <si>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</si>
  <si>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</si>
  <si>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</si>
  <si>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</si>
  <si>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</si>
  <si>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</si>
  <si>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</si>
  <si>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</si>
  <si>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</si>
  <si>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</si>
  <si>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</si>
  <si>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</si>
  <si>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</si>
  <si>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</si>
  <si>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</si>
  <si>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</si>
  <si>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</si>
  <si>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</si>
  <si>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</si>
  <si>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</si>
  <si>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</si>
  <si>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</si>
  <si>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</si>
  <si>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</si>
  <si>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</si>
  <si>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</si>
  <si>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</si>
  <si>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</si>
  <si>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</si>
  <si>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</si>
  <si>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</si>
  <si>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</si>
  <si>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</si>
  <si>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</si>
  <si>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</si>
  <si>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</si>
  <si>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</si>
  <si>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</si>
  <si>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</si>
  <si>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</si>
  <si>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</si>
  <si>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</si>
  <si>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</si>
  <si>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</si>
  <si>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</si>
  <si>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</si>
  <si>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</si>
  <si>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</si>
  <si>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</si>
  <si>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</si>
  <si>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</si>
  <si>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</si>
  <si>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</si>
  <si>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</si>
  <si>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</si>
  <si>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</si>
  <si>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</si>
  <si>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</si>
  <si>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</si>
  <si>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</si>
  <si>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</si>
  <si>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</si>
  <si>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</si>
  <si>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</si>
  <si>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</si>
  <si>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</si>
  <si>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</si>
  <si>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</si>
  <si>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</si>
  <si>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</si>
  <si>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</si>
  <si>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</si>
  <si>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</si>
  <si>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</si>
  <si>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</si>
  <si>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</si>
  <si>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</si>
  <si>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</si>
  <si>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</si>
  <si>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</si>
  <si>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</si>
  <si>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</si>
  <si>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</si>
  <si>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</si>
  <si>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</si>
  <si>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</si>
  <si>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</si>
  <si>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</si>
  <si>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</si>
  <si>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</si>
  <si>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700,396,16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</si>
</sst>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2">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 fontId="6" fillId="0" borderId="29" xfId="0" applyNumberFormat="1" applyFont="1" applyFill="1" applyBorder="1" applyAlignment="1">
      <alignment horizontal="right" vertical="center" shrinkToFit="1"/>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1243541.6299999999</v>
      </c>
      <c r="D2" s="7">
        <f>'PR-RAS'!E6</f>
        <v>2027468.76</v>
      </c>
      <c r="E2" s="7">
        <v>0</v>
      </c>
      <c r="F2" s="7">
        <v>0</v>
      </c>
      <c r="G2" s="8">
        <f t="shared" ref="G2:G274" si="0">(B2/1000)*(C2*1+D2*2)</f>
        <v>5298.4791500000001</v>
      </c>
      <c r="H2" s="8">
        <f t="shared" ref="H2:H274" si="1">ABS(C2-ROUND(C2,0))+ABS(D2-ROUND(D2,0))</f>
        <v>0.61000000010244548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304684.82000000007</v>
      </c>
      <c r="D3" s="2">
        <f>'PR-RAS'!E7</f>
        <v>368245.73</v>
      </c>
      <c r="E3" s="2">
        <v>0</v>
      </c>
      <c r="F3" s="2">
        <v>0</v>
      </c>
      <c r="G3" s="3">
        <f t="shared" si="0"/>
        <v>2082.3525600000003</v>
      </c>
      <c r="H3" s="3">
        <f t="shared" si="1"/>
        <v>0.44999999995343387</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293901.27</v>
      </c>
      <c r="D4" s="2">
        <f>'PR-RAS'!E8</f>
        <v>355701.82</v>
      </c>
      <c r="E4" s="2">
        <v>0</v>
      </c>
      <c r="F4" s="2">
        <v>0</v>
      </c>
      <c r="G4" s="3">
        <f t="shared" si="0"/>
        <v>3015.91473</v>
      </c>
      <c r="H4" s="3">
        <f t="shared" si="1"/>
        <v>0.45000000001164153</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293901.27</v>
      </c>
      <c r="D5" s="2">
        <f>'PR-RAS'!E9</f>
        <v>355701.82</v>
      </c>
      <c r="E5" s="2">
        <v>0</v>
      </c>
      <c r="F5" s="2">
        <v>0</v>
      </c>
      <c r="G5" s="3">
        <f t="shared" si="0"/>
        <v>4021.2196400000003</v>
      </c>
      <c r="H5" s="3">
        <f t="shared" si="1"/>
        <v>0.45000000001164153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8627.7099999999991</v>
      </c>
      <c r="D19" s="2">
        <f>'PR-RAS'!E23</f>
        <v>10419.48</v>
      </c>
      <c r="E19" s="2">
        <v>0</v>
      </c>
      <c r="F19" s="2">
        <v>0</v>
      </c>
      <c r="G19" s="3">
        <f t="shared" si="0"/>
        <v>530.40005999999994</v>
      </c>
      <c r="H19" s="3">
        <f t="shared" si="1"/>
        <v>0.77000000000043656</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1187.8399999999999</v>
      </c>
      <c r="D20" s="2">
        <f>'PR-RAS'!E24</f>
        <v>10389.48</v>
      </c>
      <c r="E20" s="2">
        <v>0</v>
      </c>
      <c r="F20" s="2">
        <v>0</v>
      </c>
      <c r="G20" s="3">
        <f t="shared" si="0"/>
        <v>417.36919999999998</v>
      </c>
      <c r="H20" s="3">
        <f t="shared" si="1"/>
        <v>0.6399999999996453</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7439.87</v>
      </c>
      <c r="D23" s="2">
        <f>'PR-RAS'!E27</f>
        <v>30</v>
      </c>
      <c r="E23" s="2">
        <v>0</v>
      </c>
      <c r="F23" s="2">
        <v>0</v>
      </c>
      <c r="G23" s="3">
        <f t="shared" si="0"/>
        <v>164.99714</v>
      </c>
      <c r="H23" s="3">
        <f t="shared" si="1"/>
        <v>0.13000000000010914</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2155.84</v>
      </c>
      <c r="D25" s="2">
        <f>'PR-RAS'!E29</f>
        <v>2124.4299999999998</v>
      </c>
      <c r="E25" s="2">
        <v>0</v>
      </c>
      <c r="F25" s="2">
        <v>0</v>
      </c>
      <c r="G25" s="3">
        <f t="shared" si="0"/>
        <v>153.71279999999999</v>
      </c>
      <c r="H25" s="3">
        <f t="shared" si="1"/>
        <v>0.58999999999969077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2155.84</v>
      </c>
      <c r="D27" s="2">
        <f>'PR-RAS'!E31</f>
        <v>2124.4299999999998</v>
      </c>
      <c r="E27" s="2">
        <v>0</v>
      </c>
      <c r="F27" s="2">
        <v>0</v>
      </c>
      <c r="G27" s="3">
        <f t="shared" si="0"/>
        <v>166.5222</v>
      </c>
      <c r="H27" s="3">
        <f t="shared" si="1"/>
        <v>0.58999999999969077</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721785.04</v>
      </c>
      <c r="D45" s="2">
        <f>'PR-RAS'!E49</f>
        <v>1396843.06</v>
      </c>
      <c r="E45" s="2">
        <v>0</v>
      </c>
      <c r="F45" s="2">
        <v>0</v>
      </c>
      <c r="G45" s="3">
        <f t="shared" si="0"/>
        <v>154680.73103999998</v>
      </c>
      <c r="H45" s="3">
        <f t="shared" si="1"/>
        <v>0.10000000009313226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422934.91</v>
      </c>
      <c r="D54" s="2">
        <f>'PR-RAS'!E58</f>
        <v>121807.06</v>
      </c>
      <c r="E54" s="2">
        <v>0</v>
      </c>
      <c r="F54" s="2">
        <v>0</v>
      </c>
      <c r="G54" s="3">
        <f t="shared" si="0"/>
        <v>35327.098590000001</v>
      </c>
      <c r="H54" s="3">
        <f t="shared" si="1"/>
        <v>0.15000000002328306</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415734.91</v>
      </c>
      <c r="D55" s="2">
        <f>'PR-RAS'!E59</f>
        <v>21807.06</v>
      </c>
      <c r="E55" s="2">
        <v>0</v>
      </c>
      <c r="F55" s="2">
        <v>0</v>
      </c>
      <c r="G55" s="3">
        <f t="shared" si="0"/>
        <v>24804.847619999997</v>
      </c>
      <c r="H55" s="3">
        <f t="shared" si="1"/>
        <v>0.15000000002692104</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7200</v>
      </c>
      <c r="D56" s="2">
        <f>'PR-RAS'!E60</f>
        <v>100000</v>
      </c>
      <c r="E56" s="2">
        <v>0</v>
      </c>
      <c r="F56" s="2">
        <v>0</v>
      </c>
      <c r="G56" s="3">
        <f t="shared" si="0"/>
        <v>11396</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236863.63</v>
      </c>
      <c r="D57" s="2">
        <f>'PR-RAS'!E61</f>
        <v>10428.11</v>
      </c>
      <c r="E57" s="2">
        <v>0</v>
      </c>
      <c r="F57" s="2">
        <v>0</v>
      </c>
      <c r="G57" s="3">
        <f t="shared" si="0"/>
        <v>14432.311600000001</v>
      </c>
      <c r="H57" s="3">
        <f t="shared" si="1"/>
        <v>0.47999999999592546</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236863.63</v>
      </c>
      <c r="D58" s="2">
        <f>'PR-RAS'!E62</f>
        <v>10428.11</v>
      </c>
      <c r="E58" s="2">
        <v>0</v>
      </c>
      <c r="F58" s="2">
        <v>0</v>
      </c>
      <c r="G58" s="3">
        <f t="shared" si="0"/>
        <v>14690.03145</v>
      </c>
      <c r="H58" s="3">
        <f t="shared" si="1"/>
        <v>0.47999999999592546</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371715.65</v>
      </c>
      <c r="E60" s="2">
        <v>0</v>
      </c>
      <c r="F60" s="2">
        <v>0</v>
      </c>
      <c r="G60" s="3">
        <f t="shared" si="0"/>
        <v>43862.4467</v>
      </c>
      <c r="H60" s="3">
        <f t="shared" si="1"/>
        <v>0.34999999997671694</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371715.65</v>
      </c>
      <c r="E63" s="2">
        <v>0</v>
      </c>
      <c r="F63" s="2">
        <v>0</v>
      </c>
      <c r="G63" s="3">
        <f>(B63/1000)*(C63*1+D63*2)</f>
        <v>46092.740600000005</v>
      </c>
      <c r="H63" s="3">
        <f>ABS(C63-ROUND(C63,0))+ABS(D63-ROUND(D63,0))</f>
        <v>0.34999999997671694</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61986.5</v>
      </c>
      <c r="D70" s="2">
        <f>'PR-RAS'!E74</f>
        <v>892892.24</v>
      </c>
      <c r="E70" s="2">
        <v>0</v>
      </c>
      <c r="F70" s="2">
        <v>0</v>
      </c>
      <c r="G70" s="3">
        <f t="shared" si="0"/>
        <v>127496.19762000001</v>
      </c>
      <c r="H70" s="3">
        <f t="shared" si="1"/>
        <v>0.73999999999068677</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260759.26</v>
      </c>
      <c r="E71" s="2">
        <v>0</v>
      </c>
      <c r="F71" s="2">
        <v>0</v>
      </c>
      <c r="G71" s="3">
        <f t="shared" si="0"/>
        <v>36506.296400000007</v>
      </c>
      <c r="H71" s="3">
        <f t="shared" si="1"/>
        <v>0.26000000000931323</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61986.5</v>
      </c>
      <c r="D72" s="2">
        <f>'PR-RAS'!E76</f>
        <v>632132.98</v>
      </c>
      <c r="E72" s="2">
        <v>0</v>
      </c>
      <c r="F72" s="2">
        <v>0</v>
      </c>
      <c r="G72" s="3">
        <f t="shared" si="0"/>
        <v>94163.92465999999</v>
      </c>
      <c r="H72" s="3">
        <f t="shared" si="1"/>
        <v>0.52000000001862645</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138292.14999999997</v>
      </c>
      <c r="D78" s="2">
        <f>'PR-RAS'!E82</f>
        <v>175755.57000000004</v>
      </c>
      <c r="E78" s="2">
        <v>0</v>
      </c>
      <c r="F78" s="2">
        <v>0</v>
      </c>
      <c r="G78" s="3">
        <f t="shared" si="0"/>
        <v>37714.853330000005</v>
      </c>
      <c r="H78" s="3">
        <f t="shared" si="1"/>
        <v>0.57999999992898665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41.81</v>
      </c>
      <c r="D79" s="2">
        <f>'PR-RAS'!E83</f>
        <v>54.790000000000006</v>
      </c>
      <c r="E79" s="2">
        <v>0</v>
      </c>
      <c r="F79" s="2">
        <v>0</v>
      </c>
      <c r="G79" s="3">
        <f t="shared" si="0"/>
        <v>11.808420000000002</v>
      </c>
      <c r="H79" s="3">
        <f t="shared" si="1"/>
        <v>0.39999999999999147</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41.7</v>
      </c>
      <c r="D81" s="2">
        <f>'PR-RAS'!E85</f>
        <v>54.7</v>
      </c>
      <c r="E81" s="2">
        <v>0</v>
      </c>
      <c r="F81" s="2">
        <v>0</v>
      </c>
      <c r="G81" s="3">
        <f t="shared" si="0"/>
        <v>12.088000000000003</v>
      </c>
      <c r="H81" s="3">
        <f t="shared" si="1"/>
        <v>0.59999999999999432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0.11</v>
      </c>
      <c r="D83" s="2">
        <f>'PR-RAS'!E87</f>
        <v>0.09</v>
      </c>
      <c r="E83" s="2">
        <v>0</v>
      </c>
      <c r="F83" s="2">
        <v>0</v>
      </c>
      <c r="G83" s="3">
        <f t="shared" si="0"/>
        <v>2.3779999999999999E-2</v>
      </c>
      <c r="H83" s="3">
        <f t="shared" si="1"/>
        <v>0.2</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138250.33999999997</v>
      </c>
      <c r="D87" s="2">
        <f>'PR-RAS'!E91</f>
        <v>175700.78000000003</v>
      </c>
      <c r="E87" s="2">
        <v>0</v>
      </c>
      <c r="F87" s="2">
        <v>0</v>
      </c>
      <c r="G87" s="3">
        <f t="shared" si="0"/>
        <v>42110.063399999999</v>
      </c>
      <c r="H87" s="3">
        <f t="shared" si="1"/>
        <v>0.55999999993946403</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28632.080000000002</v>
      </c>
      <c r="D89" s="2">
        <f>'PR-RAS'!E93</f>
        <v>31070.89</v>
      </c>
      <c r="E89" s="2">
        <v>0</v>
      </c>
      <c r="F89" s="2">
        <v>0</v>
      </c>
      <c r="G89" s="3">
        <f t="shared" si="0"/>
        <v>7988.0996799999994</v>
      </c>
      <c r="H89" s="3">
        <f t="shared" si="1"/>
        <v>0.19000000000232831</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109359.15</v>
      </c>
      <c r="D90" s="2">
        <f>'PR-RAS'!E94</f>
        <v>144629.89000000001</v>
      </c>
      <c r="E90" s="2">
        <v>0</v>
      </c>
      <c r="F90" s="2">
        <v>0</v>
      </c>
      <c r="G90" s="3">
        <f t="shared" si="0"/>
        <v>35477.084770000001</v>
      </c>
      <c r="H90" s="3">
        <f t="shared" si="1"/>
        <v>0.2599999999802094</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259.11</v>
      </c>
      <c r="D93" s="2">
        <f>'PR-RAS'!E97</f>
        <v>0</v>
      </c>
      <c r="E93" s="2">
        <v>0</v>
      </c>
      <c r="F93" s="2">
        <v>0</v>
      </c>
      <c r="G93" s="3">
        <f t="shared" si="0"/>
        <v>23.83812</v>
      </c>
      <c r="H93" s="3">
        <f t="shared" si="1"/>
        <v>0.11000000000001364</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77990.659999999989</v>
      </c>
      <c r="D102" s="2">
        <f>'PR-RAS'!E106</f>
        <v>85277.25</v>
      </c>
      <c r="E102" s="2">
        <v>0</v>
      </c>
      <c r="F102" s="2">
        <v>0</v>
      </c>
      <c r="G102" s="3">
        <f t="shared" si="0"/>
        <v>25103.061159999997</v>
      </c>
      <c r="H102" s="3">
        <f t="shared" si="1"/>
        <v>0.59000000001105946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159.24</v>
      </c>
      <c r="D103" s="2">
        <f>'PR-RAS'!E107</f>
        <v>106.16</v>
      </c>
      <c r="E103" s="2">
        <v>0</v>
      </c>
      <c r="F103" s="2">
        <v>0</v>
      </c>
      <c r="G103" s="3">
        <f t="shared" si="0"/>
        <v>37.899119999999996</v>
      </c>
      <c r="H103" s="3">
        <f t="shared" si="1"/>
        <v>0.40000000000000568</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159.24</v>
      </c>
      <c r="D105" s="2">
        <f>'PR-RAS'!E109</f>
        <v>106.16</v>
      </c>
      <c r="E105" s="2">
        <v>0</v>
      </c>
      <c r="F105" s="2">
        <v>0</v>
      </c>
      <c r="G105" s="3">
        <f t="shared" si="0"/>
        <v>38.642240000000001</v>
      </c>
      <c r="H105" s="3">
        <f t="shared" si="1"/>
        <v>0.40000000000000568</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62677.759999999995</v>
      </c>
      <c r="D108" s="2">
        <f>'PR-RAS'!E112</f>
        <v>67640.83</v>
      </c>
      <c r="E108" s="2">
        <v>0</v>
      </c>
      <c r="F108" s="2">
        <v>0</v>
      </c>
      <c r="G108" s="3">
        <f t="shared" si="0"/>
        <v>21181.657939999997</v>
      </c>
      <c r="H108" s="3">
        <f t="shared" si="1"/>
        <v>0.41000000000349246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39.450000000000003</v>
      </c>
      <c r="D110" s="2">
        <f>'PR-RAS'!E114</f>
        <v>0</v>
      </c>
      <c r="E110" s="2">
        <v>0</v>
      </c>
      <c r="F110" s="2">
        <v>0</v>
      </c>
      <c r="G110" s="3">
        <f t="shared" si="0"/>
        <v>4.3000500000000006</v>
      </c>
      <c r="H110" s="3">
        <f t="shared" si="1"/>
        <v>0.45000000000000284</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49804.15</v>
      </c>
      <c r="D111" s="2">
        <f>'PR-RAS'!E115</f>
        <v>33747.620000000003</v>
      </c>
      <c r="E111" s="2">
        <v>0</v>
      </c>
      <c r="F111" s="2">
        <v>0</v>
      </c>
      <c r="G111" s="3">
        <f t="shared" si="0"/>
        <v>12902.932900000002</v>
      </c>
      <c r="H111" s="3">
        <f t="shared" si="1"/>
        <v>0.52999999999883585</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12834.16</v>
      </c>
      <c r="D113" s="2">
        <f>'PR-RAS'!E117</f>
        <v>33893.21</v>
      </c>
      <c r="E113" s="2">
        <v>0</v>
      </c>
      <c r="F113" s="2">
        <v>0</v>
      </c>
      <c r="G113" s="3">
        <f t="shared" si="0"/>
        <v>9029.5049600000002</v>
      </c>
      <c r="H113" s="3">
        <f t="shared" si="1"/>
        <v>0.36999999999898137</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15153.66</v>
      </c>
      <c r="D116" s="2">
        <f>'PR-RAS'!E120</f>
        <v>17530.259999999998</v>
      </c>
      <c r="E116" s="2">
        <v>0</v>
      </c>
      <c r="F116" s="2">
        <v>0</v>
      </c>
      <c r="G116" s="3">
        <f t="shared" si="0"/>
        <v>5774.6306999999997</v>
      </c>
      <c r="H116" s="3">
        <f t="shared" si="1"/>
        <v>0.59999999999854481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15153.66</v>
      </c>
      <c r="D118" s="2">
        <f>'PR-RAS'!E122</f>
        <v>17530.259999999998</v>
      </c>
      <c r="E118" s="2">
        <v>0</v>
      </c>
      <c r="F118" s="2">
        <v>0</v>
      </c>
      <c r="G118" s="3">
        <f t="shared" si="0"/>
        <v>5875.0590599999996</v>
      </c>
      <c r="H118" s="3">
        <f t="shared" si="1"/>
        <v>0.59999999999854481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788.96</v>
      </c>
      <c r="D136" s="2">
        <f>'PR-RAS'!E140</f>
        <v>1347.15</v>
      </c>
      <c r="E136" s="2">
        <v>0</v>
      </c>
      <c r="F136" s="2">
        <v>0</v>
      </c>
      <c r="G136" s="3">
        <f t="shared" si="0"/>
        <v>470.24010000000004</v>
      </c>
      <c r="H136" s="3">
        <f t="shared" si="1"/>
        <v>0.19000000000005457</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788.96</v>
      </c>
      <c r="D147" s="2">
        <f>'PR-RAS'!E151</f>
        <v>1347.15</v>
      </c>
      <c r="E147" s="2">
        <v>0</v>
      </c>
      <c r="F147" s="2">
        <v>0</v>
      </c>
      <c r="G147" s="3">
        <f t="shared" si="0"/>
        <v>508.55596000000003</v>
      </c>
      <c r="H147" s="3">
        <f t="shared" si="1"/>
        <v>0.19000000000005457</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711369.38000000012</v>
      </c>
      <c r="D148" s="2">
        <f>'PR-RAS'!E152</f>
        <v>1190573.55</v>
      </c>
      <c r="E148" s="2">
        <v>0</v>
      </c>
      <c r="F148" s="2">
        <v>0</v>
      </c>
      <c r="G148" s="3">
        <f t="shared" si="0"/>
        <v>454599.92256000004</v>
      </c>
      <c r="H148" s="3">
        <f t="shared" si="1"/>
        <v>0.83000000007450581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249201.77000000002</v>
      </c>
      <c r="D149" s="2">
        <f>'PR-RAS'!E153</f>
        <v>445957.02999999997</v>
      </c>
      <c r="E149" s="2">
        <v>0</v>
      </c>
      <c r="F149" s="2">
        <v>0</v>
      </c>
      <c r="G149" s="3">
        <f t="shared" si="0"/>
        <v>168885.14284000001</v>
      </c>
      <c r="H149" s="3">
        <f t="shared" si="1"/>
        <v>0.25999999995110556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205769.69</v>
      </c>
      <c r="D150" s="2">
        <f>'PR-RAS'!E154</f>
        <v>372891.38</v>
      </c>
      <c r="E150" s="2">
        <v>0</v>
      </c>
      <c r="F150" s="2">
        <v>0</v>
      </c>
      <c r="G150" s="3">
        <f t="shared" si="0"/>
        <v>141781.31504999998</v>
      </c>
      <c r="H150" s="3">
        <f t="shared" si="1"/>
        <v>0.69000000000232831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205769.69</v>
      </c>
      <c r="D151" s="2">
        <f>'PR-RAS'!E155</f>
        <v>372891.38</v>
      </c>
      <c r="E151" s="2">
        <v>0</v>
      </c>
      <c r="F151" s="2">
        <v>0</v>
      </c>
      <c r="G151" s="3">
        <f t="shared" si="0"/>
        <v>142732.86749999999</v>
      </c>
      <c r="H151" s="3">
        <f t="shared" si="1"/>
        <v>0.69000000000232831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9480</v>
      </c>
      <c r="D155" s="2">
        <f>'PR-RAS'!E159</f>
        <v>11538.6</v>
      </c>
      <c r="E155" s="2">
        <v>0</v>
      </c>
      <c r="F155" s="2">
        <v>0</v>
      </c>
      <c r="G155" s="3">
        <f t="shared" si="0"/>
        <v>5013.8087999999998</v>
      </c>
      <c r="H155" s="3">
        <f t="shared" si="1"/>
        <v>0.3999999999996362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33952.080000000002</v>
      </c>
      <c r="D156" s="2">
        <f>'PR-RAS'!E160</f>
        <v>61527.05</v>
      </c>
      <c r="E156" s="2">
        <v>0</v>
      </c>
      <c r="F156" s="2">
        <v>0</v>
      </c>
      <c r="G156" s="3">
        <f t="shared" si="0"/>
        <v>24335.957899999998</v>
      </c>
      <c r="H156" s="3">
        <f t="shared" si="1"/>
        <v>0.13000000000465661</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33952.080000000002</v>
      </c>
      <c r="D158" s="2">
        <f>'PR-RAS'!E162</f>
        <v>61527.05</v>
      </c>
      <c r="E158" s="2">
        <v>0</v>
      </c>
      <c r="F158" s="2">
        <v>0</v>
      </c>
      <c r="G158" s="3">
        <f t="shared" si="0"/>
        <v>24649.970259999998</v>
      </c>
      <c r="H158" s="3">
        <f t="shared" si="1"/>
        <v>0.13000000000465661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320193.45000000007</v>
      </c>
      <c r="D160" s="2">
        <f>'PR-RAS'!E164</f>
        <v>506161.87</v>
      </c>
      <c r="E160" s="2">
        <v>0</v>
      </c>
      <c r="F160" s="2">
        <v>0</v>
      </c>
      <c r="G160" s="3">
        <f t="shared" si="0"/>
        <v>211870.23321000001</v>
      </c>
      <c r="H160" s="3">
        <f t="shared" si="1"/>
        <v>0.58000000007450581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7787.8600000000006</v>
      </c>
      <c r="D161" s="2">
        <f>'PR-RAS'!E165</f>
        <v>6729.53</v>
      </c>
      <c r="E161" s="2">
        <v>0</v>
      </c>
      <c r="F161" s="2">
        <v>0</v>
      </c>
      <c r="G161" s="3">
        <f t="shared" si="0"/>
        <v>3399.5072</v>
      </c>
      <c r="H161" s="3">
        <f t="shared" si="1"/>
        <v>0.60999999999967258</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450</v>
      </c>
      <c r="E162" s="2">
        <v>0</v>
      </c>
      <c r="F162" s="2">
        <v>0</v>
      </c>
      <c r="G162" s="3">
        <f t="shared" si="0"/>
        <v>144.9</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1142.7</v>
      </c>
      <c r="D163" s="2">
        <f>'PR-RAS'!E167</f>
        <v>1195.28</v>
      </c>
      <c r="E163" s="2">
        <v>0</v>
      </c>
      <c r="F163" s="2">
        <v>0</v>
      </c>
      <c r="G163" s="3">
        <f t="shared" si="0"/>
        <v>572.38812000000007</v>
      </c>
      <c r="H163" s="3">
        <f t="shared" si="1"/>
        <v>0.57999999999992724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361.66</v>
      </c>
      <c r="D164" s="2">
        <f>'PR-RAS'!E168</f>
        <v>328.75</v>
      </c>
      <c r="E164" s="2">
        <v>0</v>
      </c>
      <c r="F164" s="2">
        <v>0</v>
      </c>
      <c r="G164" s="3">
        <f t="shared" si="0"/>
        <v>166.12308000000002</v>
      </c>
      <c r="H164" s="3">
        <f t="shared" si="1"/>
        <v>0.58999999999997499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6283.5</v>
      </c>
      <c r="D165" s="2">
        <f>'PR-RAS'!E169</f>
        <v>4755.5</v>
      </c>
      <c r="E165" s="2">
        <v>0</v>
      </c>
      <c r="F165" s="2">
        <v>0</v>
      </c>
      <c r="G165" s="3">
        <f t="shared" si="0"/>
        <v>2590.2980000000002</v>
      </c>
      <c r="H165" s="3">
        <f t="shared" si="1"/>
        <v>1</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35612.39</v>
      </c>
      <c r="D166" s="2">
        <f>'PR-RAS'!E170</f>
        <v>41348.31</v>
      </c>
      <c r="E166" s="2">
        <v>0</v>
      </c>
      <c r="F166" s="2">
        <v>0</v>
      </c>
      <c r="G166" s="3">
        <f t="shared" si="0"/>
        <v>19520.986649999999</v>
      </c>
      <c r="H166" s="3">
        <f t="shared" si="1"/>
        <v>0.69999999999708962</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9500.16</v>
      </c>
      <c r="D167" s="2">
        <f>'PR-RAS'!E171</f>
        <v>16539.810000000001</v>
      </c>
      <c r="E167" s="2">
        <v>0</v>
      </c>
      <c r="F167" s="2">
        <v>0</v>
      </c>
      <c r="G167" s="3">
        <f t="shared" si="0"/>
        <v>7068.2434800000001</v>
      </c>
      <c r="H167" s="3">
        <f t="shared" si="1"/>
        <v>0.34999999999854481</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21193.46</v>
      </c>
      <c r="D169" s="2">
        <f>'PR-RAS'!E173</f>
        <v>22484.89</v>
      </c>
      <c r="E169" s="2">
        <v>0</v>
      </c>
      <c r="F169" s="2">
        <v>0</v>
      </c>
      <c r="G169" s="3">
        <f t="shared" si="0"/>
        <v>11115.424319999998</v>
      </c>
      <c r="H169" s="3">
        <f t="shared" si="1"/>
        <v>0.56999999999970896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200.83</v>
      </c>
      <c r="D170" s="2">
        <f>'PR-RAS'!E174</f>
        <v>1070.7</v>
      </c>
      <c r="E170" s="2">
        <v>0</v>
      </c>
      <c r="F170" s="2">
        <v>0</v>
      </c>
      <c r="G170" s="3">
        <f t="shared" si="0"/>
        <v>395.83687000000003</v>
      </c>
      <c r="H170" s="3">
        <f t="shared" si="1"/>
        <v>0.46999999999994202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4564.8100000000004</v>
      </c>
      <c r="D171" s="2">
        <f>'PR-RAS'!E175</f>
        <v>1002.91</v>
      </c>
      <c r="E171" s="2">
        <v>0</v>
      </c>
      <c r="F171" s="2">
        <v>0</v>
      </c>
      <c r="G171" s="3">
        <f t="shared" si="0"/>
        <v>1117.0071</v>
      </c>
      <c r="H171" s="3">
        <f t="shared" si="1"/>
        <v>0.27999999999963165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153.13</v>
      </c>
      <c r="D173" s="2">
        <f>'PR-RAS'!E177</f>
        <v>250</v>
      </c>
      <c r="E173" s="2">
        <v>0</v>
      </c>
      <c r="F173" s="2">
        <v>0</v>
      </c>
      <c r="G173" s="3">
        <f t="shared" si="0"/>
        <v>112.33835999999999</v>
      </c>
      <c r="H173" s="3">
        <f t="shared" si="1"/>
        <v>0.12999999999999545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199626.74000000002</v>
      </c>
      <c r="D174" s="2">
        <f>'PR-RAS'!E178</f>
        <v>360783.1</v>
      </c>
      <c r="E174" s="2">
        <v>0</v>
      </c>
      <c r="F174" s="2">
        <v>0</v>
      </c>
      <c r="G174" s="3">
        <f t="shared" si="0"/>
        <v>159366.37861999997</v>
      </c>
      <c r="H174" s="3">
        <f t="shared" si="1"/>
        <v>0.35999999995692633</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3200.03</v>
      </c>
      <c r="D175" s="2">
        <f>'PR-RAS'!E179</f>
        <v>10972.91</v>
      </c>
      <c r="E175" s="2">
        <v>0</v>
      </c>
      <c r="F175" s="2">
        <v>0</v>
      </c>
      <c r="G175" s="3">
        <f t="shared" si="0"/>
        <v>4375.3778999999995</v>
      </c>
      <c r="H175" s="3">
        <f t="shared" si="1"/>
        <v>0.12000000000034561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87668.89</v>
      </c>
      <c r="D176" s="2">
        <f>'PR-RAS'!E180</f>
        <v>143921.34</v>
      </c>
      <c r="E176" s="2">
        <v>0</v>
      </c>
      <c r="F176" s="2">
        <v>0</v>
      </c>
      <c r="G176" s="3">
        <f t="shared" si="0"/>
        <v>65714.524749999997</v>
      </c>
      <c r="H176" s="3">
        <f t="shared" si="1"/>
        <v>0.44999999999708962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9206.9</v>
      </c>
      <c r="D177" s="2">
        <f>'PR-RAS'!E181</f>
        <v>8352.0499999999993</v>
      </c>
      <c r="E177" s="2">
        <v>0</v>
      </c>
      <c r="F177" s="2">
        <v>0</v>
      </c>
      <c r="G177" s="3">
        <f t="shared" si="0"/>
        <v>4560.3359999999993</v>
      </c>
      <c r="H177" s="3">
        <f t="shared" si="1"/>
        <v>0.1499999999996362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15060.11</v>
      </c>
      <c r="D178" s="2">
        <f>'PR-RAS'!E182</f>
        <v>21877.64</v>
      </c>
      <c r="E178" s="2">
        <v>0</v>
      </c>
      <c r="F178" s="2">
        <v>0</v>
      </c>
      <c r="G178" s="3">
        <f t="shared" si="0"/>
        <v>10410.32403</v>
      </c>
      <c r="H178" s="3">
        <f t="shared" si="1"/>
        <v>0.47000000000116415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5355.83</v>
      </c>
      <c r="D179" s="2">
        <f>'PR-RAS'!E183</f>
        <v>7677.3</v>
      </c>
      <c r="E179" s="2">
        <v>0</v>
      </c>
      <c r="F179" s="2">
        <v>0</v>
      </c>
      <c r="G179" s="3">
        <f t="shared" si="0"/>
        <v>3686.4565399999997</v>
      </c>
      <c r="H179" s="3">
        <f t="shared" si="1"/>
        <v>0.47000000000025466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6646.59</v>
      </c>
      <c r="D180" s="2">
        <f>'PR-RAS'!E184</f>
        <v>8152.8</v>
      </c>
      <c r="E180" s="2">
        <v>0</v>
      </c>
      <c r="F180" s="2">
        <v>0</v>
      </c>
      <c r="G180" s="3">
        <f t="shared" si="0"/>
        <v>4108.4420100000007</v>
      </c>
      <c r="H180" s="3">
        <f t="shared" si="1"/>
        <v>0.60999999999967258</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49889.03</v>
      </c>
      <c r="D181" s="2">
        <f>'PR-RAS'!E185</f>
        <v>103177.74</v>
      </c>
      <c r="E181" s="2">
        <v>0</v>
      </c>
      <c r="F181" s="2">
        <v>0</v>
      </c>
      <c r="G181" s="3">
        <f t="shared" si="0"/>
        <v>46124.0118</v>
      </c>
      <c r="H181" s="3">
        <f t="shared" si="1"/>
        <v>0.28999999999359716</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9571.6299999999992</v>
      </c>
      <c r="D182" s="2">
        <f>'PR-RAS'!E186</f>
        <v>5429.44</v>
      </c>
      <c r="E182" s="2">
        <v>0</v>
      </c>
      <c r="F182" s="2">
        <v>0</v>
      </c>
      <c r="G182" s="3">
        <f t="shared" si="0"/>
        <v>3697.9223099999995</v>
      </c>
      <c r="H182" s="3">
        <f t="shared" si="1"/>
        <v>0.81000000000040018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13027.73</v>
      </c>
      <c r="D183" s="2">
        <f>'PR-RAS'!E187</f>
        <v>51221.88</v>
      </c>
      <c r="E183" s="2">
        <v>0</v>
      </c>
      <c r="F183" s="2">
        <v>0</v>
      </c>
      <c r="G183" s="3">
        <f t="shared" si="0"/>
        <v>21015.811179999997</v>
      </c>
      <c r="H183" s="3">
        <f t="shared" si="1"/>
        <v>0.3900000000030559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41664.620000000003</v>
      </c>
      <c r="D184" s="2">
        <f>'PR-RAS'!E188</f>
        <v>44778.02</v>
      </c>
      <c r="E184" s="2">
        <v>0</v>
      </c>
      <c r="F184" s="2">
        <v>0</v>
      </c>
      <c r="G184" s="3">
        <f t="shared" si="0"/>
        <v>24013.38078</v>
      </c>
      <c r="H184" s="3">
        <f t="shared" si="1"/>
        <v>0.39999999999417923</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35501.839999999997</v>
      </c>
      <c r="D190" s="2">
        <f>'PR-RAS'!E194</f>
        <v>52522.91</v>
      </c>
      <c r="E190" s="2">
        <v>0</v>
      </c>
      <c r="F190" s="2">
        <v>0</v>
      </c>
      <c r="G190" s="3">
        <f t="shared" si="0"/>
        <v>26563.507740000001</v>
      </c>
      <c r="H190" s="3">
        <f t="shared" si="1"/>
        <v>0.25</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3319.71</v>
      </c>
      <c r="D191" s="2">
        <f>'PR-RAS'!E195</f>
        <v>14471.17</v>
      </c>
      <c r="E191" s="2">
        <v>0</v>
      </c>
      <c r="F191" s="2">
        <v>0</v>
      </c>
      <c r="G191" s="3">
        <f t="shared" si="0"/>
        <v>6129.7894999999999</v>
      </c>
      <c r="H191" s="3">
        <f t="shared" si="1"/>
        <v>0.46000000000003638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17879.28</v>
      </c>
      <c r="D193" s="2">
        <f>'PR-RAS'!E197</f>
        <v>21627.01</v>
      </c>
      <c r="E193" s="2">
        <v>0</v>
      </c>
      <c r="F193" s="2">
        <v>0</v>
      </c>
      <c r="G193" s="3">
        <f t="shared" si="0"/>
        <v>11737.5936</v>
      </c>
      <c r="H193" s="3">
        <f t="shared" si="1"/>
        <v>0.28999999999723514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889.58</v>
      </c>
      <c r="D194" s="2">
        <f>'PR-RAS'!E198</f>
        <v>466.9</v>
      </c>
      <c r="E194" s="2">
        <v>0</v>
      </c>
      <c r="F194" s="2">
        <v>0</v>
      </c>
      <c r="G194" s="3">
        <f t="shared" si="0"/>
        <v>351.91234000000003</v>
      </c>
      <c r="H194" s="3">
        <f t="shared" si="1"/>
        <v>0.51999999999998181</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2064.06</v>
      </c>
      <c r="D195" s="2">
        <f>'PR-RAS'!E199</f>
        <v>1889.83</v>
      </c>
      <c r="E195" s="2">
        <v>0</v>
      </c>
      <c r="F195" s="2">
        <v>0</v>
      </c>
      <c r="G195" s="3">
        <f t="shared" si="0"/>
        <v>1133.6816799999999</v>
      </c>
      <c r="H195" s="3">
        <f t="shared" si="1"/>
        <v>0.23000000000001819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11349.21</v>
      </c>
      <c r="D197" s="2">
        <f>'PR-RAS'!E201</f>
        <v>14068</v>
      </c>
      <c r="E197" s="2">
        <v>0</v>
      </c>
      <c r="F197" s="2">
        <v>0</v>
      </c>
      <c r="G197" s="3">
        <f t="shared" si="0"/>
        <v>7739.1011600000002</v>
      </c>
      <c r="H197" s="3">
        <f t="shared" si="1"/>
        <v>0.20999999999912689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4297.8</v>
      </c>
      <c r="D198" s="2">
        <f>'PR-RAS'!E202</f>
        <v>4957.6499999999996</v>
      </c>
      <c r="E198" s="2">
        <v>0</v>
      </c>
      <c r="F198" s="2">
        <v>0</v>
      </c>
      <c r="G198" s="3">
        <f t="shared" si="0"/>
        <v>2799.9806999999996</v>
      </c>
      <c r="H198" s="3">
        <f t="shared" si="1"/>
        <v>0.5500000000001819</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4297.8</v>
      </c>
      <c r="D212" s="2">
        <f>'PR-RAS'!E216</f>
        <v>4957.6499999999996</v>
      </c>
      <c r="E212" s="2">
        <v>0</v>
      </c>
      <c r="F212" s="2">
        <v>0</v>
      </c>
      <c r="G212" s="3">
        <f t="shared" si="0"/>
        <v>2998.9640999999997</v>
      </c>
      <c r="H212" s="3">
        <f t="shared" si="1"/>
        <v>0.5500000000001819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4297.8</v>
      </c>
      <c r="D213" s="2">
        <f>'PR-RAS'!E217</f>
        <v>4957.6499999999996</v>
      </c>
      <c r="E213" s="2">
        <v>0</v>
      </c>
      <c r="F213" s="2">
        <v>0</v>
      </c>
      <c r="G213" s="3">
        <f t="shared" si="0"/>
        <v>3013.1771999999996</v>
      </c>
      <c r="H213" s="3">
        <f t="shared" si="1"/>
        <v>0.5500000000001819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22968.86</v>
      </c>
      <c r="D226" s="2">
        <f>'PR-RAS'!E230</f>
        <v>37191.050000000003</v>
      </c>
      <c r="E226" s="2">
        <v>0</v>
      </c>
      <c r="F226" s="2">
        <v>0</v>
      </c>
      <c r="G226" s="3">
        <f t="shared" si="0"/>
        <v>21903.966</v>
      </c>
      <c r="H226" s="3">
        <f t="shared" si="1"/>
        <v>0.19000000000232831</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22968.86</v>
      </c>
      <c r="D242" s="2">
        <f>'PR-RAS'!E246</f>
        <v>37191.050000000003</v>
      </c>
      <c r="E242" s="2">
        <v>0</v>
      </c>
      <c r="F242" s="2">
        <v>0</v>
      </c>
      <c r="G242" s="3">
        <f t="shared" si="0"/>
        <v>23461.58136</v>
      </c>
      <c r="H242" s="3">
        <f t="shared" si="1"/>
        <v>0.19000000000232831</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22968.86</v>
      </c>
      <c r="D243" s="2">
        <f>'PR-RAS'!E247</f>
        <v>37191.050000000003</v>
      </c>
      <c r="E243" s="2">
        <v>0</v>
      </c>
      <c r="F243" s="2">
        <v>0</v>
      </c>
      <c r="G243" s="3">
        <f t="shared" si="0"/>
        <v>23558.93232</v>
      </c>
      <c r="H243" s="3">
        <f t="shared" si="1"/>
        <v>0.19000000000232831</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31974.589999999997</v>
      </c>
      <c r="D258" s="2">
        <f>'PR-RAS'!E262</f>
        <v>55721.700000000004</v>
      </c>
      <c r="E258" s="2">
        <v>0</v>
      </c>
      <c r="F258" s="2">
        <v>0</v>
      </c>
      <c r="G258" s="3">
        <f t="shared" si="0"/>
        <v>36858.423429999995</v>
      </c>
      <c r="H258" s="3">
        <f t="shared" si="1"/>
        <v>0.70999999999912689</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31974.589999999997</v>
      </c>
      <c r="D265" s="2">
        <f>'PR-RAS'!E269</f>
        <v>55721.700000000004</v>
      </c>
      <c r="E265" s="2">
        <v>0</v>
      </c>
      <c r="F265" s="2">
        <v>0</v>
      </c>
      <c r="G265" s="3">
        <f t="shared" si="0"/>
        <v>37862.34936</v>
      </c>
      <c r="H265" s="3">
        <f t="shared" si="1"/>
        <v>0.70999999999912689</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28065.759999999998</v>
      </c>
      <c r="D266" s="2">
        <f>'PR-RAS'!E270</f>
        <v>49555.58</v>
      </c>
      <c r="E266" s="2">
        <v>0</v>
      </c>
      <c r="F266" s="2">
        <v>0</v>
      </c>
      <c r="G266" s="3">
        <f t="shared" si="0"/>
        <v>33701.883800000003</v>
      </c>
      <c r="H266" s="3">
        <f t="shared" si="1"/>
        <v>0.65999999999985448</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3908.83</v>
      </c>
      <c r="D267" s="2">
        <f>'PR-RAS'!E271</f>
        <v>6166.12</v>
      </c>
      <c r="E267" s="2">
        <v>0</v>
      </c>
      <c r="F267" s="2">
        <v>0</v>
      </c>
      <c r="G267" s="3">
        <f t="shared" si="0"/>
        <v>4320.1246200000005</v>
      </c>
      <c r="H267" s="3">
        <f t="shared" si="1"/>
        <v>0.28999999999996362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82732.91</v>
      </c>
      <c r="D269" s="2">
        <f>'PR-RAS'!E273</f>
        <v>140584.25</v>
      </c>
      <c r="E269" s="2">
        <v>0</v>
      </c>
      <c r="F269" s="2">
        <v>0</v>
      </c>
      <c r="G269" s="3">
        <f t="shared" si="0"/>
        <v>97525.577880000012</v>
      </c>
      <c r="H269" s="3">
        <f t="shared" si="1"/>
        <v>0.33999999999650754</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70032.91</v>
      </c>
      <c r="D270" s="2">
        <f>'PR-RAS'!E274</f>
        <v>82518.509999999995</v>
      </c>
      <c r="E270" s="2">
        <v>0</v>
      </c>
      <c r="F270" s="2">
        <v>0</v>
      </c>
      <c r="G270" s="3">
        <f t="shared" si="0"/>
        <v>63233.811170000001</v>
      </c>
      <c r="H270" s="3">
        <f t="shared" si="1"/>
        <v>0.58000000000174623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70032.91</v>
      </c>
      <c r="D271" s="2">
        <f>'PR-RAS'!E275</f>
        <v>82518.509999999995</v>
      </c>
      <c r="E271" s="2">
        <v>0</v>
      </c>
      <c r="F271" s="2">
        <v>0</v>
      </c>
      <c r="G271" s="3">
        <f t="shared" si="0"/>
        <v>63468.881099999999</v>
      </c>
      <c r="H271" s="3">
        <f t="shared" si="1"/>
        <v>0.58000000000174623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12700</v>
      </c>
      <c r="D274" s="2">
        <f>'PR-RAS'!E278</f>
        <v>58065.74</v>
      </c>
      <c r="E274" s="2">
        <v>0</v>
      </c>
      <c r="F274" s="2">
        <v>0</v>
      </c>
      <c r="G274" s="3">
        <f t="shared" si="0"/>
        <v>35170.994040000005</v>
      </c>
      <c r="H274" s="3">
        <f t="shared" si="1"/>
        <v>0.26000000000203727</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12700</v>
      </c>
      <c r="D275" s="2">
        <f>'PR-RAS'!E279</f>
        <v>58065.74</v>
      </c>
      <c r="E275" s="2">
        <v>0</v>
      </c>
      <c r="F275" s="2">
        <v>0</v>
      </c>
      <c r="G275" s="3">
        <f t="shared" ref="G275:G528" si="12">(B275/1000)*(C275*1+D275*2)</f>
        <v>35299.825519999999</v>
      </c>
      <c r="H275" s="3">
        <f t="shared" ref="H275:H528" si="13">ABS(C275-ROUND(C275,0))+ABS(D275-ROUND(D275,0))</f>
        <v>0.26000000000203727</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711369.38000000012</v>
      </c>
      <c r="D295" s="2">
        <f>'PR-RAS'!E299</f>
        <v>1190573.55</v>
      </c>
      <c r="E295" s="2">
        <v>0</v>
      </c>
      <c r="F295" s="2">
        <v>0</v>
      </c>
      <c r="G295" s="3">
        <f t="shared" si="12"/>
        <v>909199.84512000007</v>
      </c>
      <c r="H295" s="3">
        <f t="shared" si="13"/>
        <v>0.83000000007450581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532172.24999999977</v>
      </c>
      <c r="D296" s="2">
        <f>'PR-RAS'!E300</f>
        <v>836895.21</v>
      </c>
      <c r="E296" s="2">
        <v>0</v>
      </c>
      <c r="F296" s="2">
        <v>0</v>
      </c>
      <c r="G296" s="3">
        <f t="shared" si="12"/>
        <v>650758.98764999991</v>
      </c>
      <c r="H296" s="3">
        <f t="shared" si="13"/>
        <v>0.45999999972991645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228229.61</v>
      </c>
      <c r="D298" s="2">
        <f>'PR-RAS'!E302</f>
        <v>383179.02</v>
      </c>
      <c r="E298" s="2">
        <v>0</v>
      </c>
      <c r="F298" s="2">
        <v>0</v>
      </c>
      <c r="G298" s="3">
        <f t="shared" si="12"/>
        <v>295392.53204999998</v>
      </c>
      <c r="H298" s="3">
        <f t="shared" si="13"/>
        <v>0.41000000003259629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8426.41</v>
      </c>
      <c r="D300" s="2">
        <f>'PR-RAS'!E304</f>
        <v>0</v>
      </c>
      <c r="E300" s="2">
        <v>0</v>
      </c>
      <c r="F300" s="2">
        <v>0</v>
      </c>
      <c r="G300" s="3">
        <f t="shared" si="12"/>
        <v>2519.4965899999997</v>
      </c>
      <c r="H300" s="3">
        <f t="shared" si="13"/>
        <v>0.40999999999985448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377222.83999999997</v>
      </c>
      <c r="D355" s="2">
        <f>'PR-RAS'!E360</f>
        <v>1034233.9400000001</v>
      </c>
      <c r="E355" s="2">
        <v>0</v>
      </c>
      <c r="F355" s="2">
        <v>0</v>
      </c>
      <c r="G355" s="3">
        <f t="shared" si="12"/>
        <v>865774.51488000003</v>
      </c>
      <c r="H355" s="3">
        <f t="shared" si="13"/>
        <v>0.21999999997206032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112972.35</v>
      </c>
      <c r="D368" s="2">
        <f>'PR-RAS'!E373</f>
        <v>700396.16</v>
      </c>
      <c r="E368" s="2">
        <v>0</v>
      </c>
      <c r="F368" s="2">
        <v>0</v>
      </c>
      <c r="G368" s="3">
        <f t="shared" si="12"/>
        <v>555551.63389000006</v>
      </c>
      <c r="H368" s="3">
        <f t="shared" si="13"/>
        <v>0.51000000003841706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59102.1</v>
      </c>
      <c r="D369" s="2">
        <f>'PR-RAS'!E374</f>
        <v>652259.13</v>
      </c>
      <c r="E369" s="2">
        <v>0</v>
      </c>
      <c r="F369" s="2">
        <v>0</v>
      </c>
      <c r="G369" s="3">
        <f t="shared" si="12"/>
        <v>501812.29248</v>
      </c>
      <c r="H369" s="3">
        <f t="shared" si="13"/>
        <v>0.23000000000320142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18375</v>
      </c>
      <c r="D371" s="2">
        <f>'PR-RAS'!E376</f>
        <v>18243.75</v>
      </c>
      <c r="E371" s="2">
        <v>0</v>
      </c>
      <c r="F371" s="2">
        <v>0</v>
      </c>
      <c r="G371" s="3">
        <f t="shared" si="12"/>
        <v>20299.125</v>
      </c>
      <c r="H371" s="3">
        <f t="shared" si="13"/>
        <v>0.25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40727.1</v>
      </c>
      <c r="D373" s="2">
        <f>'PR-RAS'!E378</f>
        <v>634015.38</v>
      </c>
      <c r="E373" s="2">
        <v>0</v>
      </c>
      <c r="F373" s="2">
        <v>0</v>
      </c>
      <c r="G373" s="3">
        <f t="shared" si="12"/>
        <v>486857.92392000003</v>
      </c>
      <c r="H373" s="3">
        <f t="shared" si="13"/>
        <v>0.48000000000320142</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14282.75</v>
      </c>
      <c r="D374" s="2">
        <f>'PR-RAS'!E379</f>
        <v>5412.03</v>
      </c>
      <c r="E374" s="2">
        <v>0</v>
      </c>
      <c r="F374" s="2">
        <v>0</v>
      </c>
      <c r="G374" s="3">
        <f t="shared" si="12"/>
        <v>9364.8401299999987</v>
      </c>
      <c r="H374" s="3">
        <f t="shared" si="13"/>
        <v>0.27999999999974534</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2209.5</v>
      </c>
      <c r="D375" s="2">
        <f>'PR-RAS'!E380</f>
        <v>135</v>
      </c>
      <c r="E375" s="2">
        <v>0</v>
      </c>
      <c r="F375" s="2">
        <v>0</v>
      </c>
      <c r="G375" s="3">
        <f t="shared" si="12"/>
        <v>927.33299999999997</v>
      </c>
      <c r="H375" s="3">
        <f t="shared" si="13"/>
        <v>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12073.25</v>
      </c>
      <c r="D381" s="2">
        <f>'PR-RAS'!E386</f>
        <v>5277.03</v>
      </c>
      <c r="E381" s="2">
        <v>0</v>
      </c>
      <c r="F381" s="2">
        <v>0</v>
      </c>
      <c r="G381" s="3">
        <f t="shared" si="12"/>
        <v>8598.3777999999984</v>
      </c>
      <c r="H381" s="3">
        <f t="shared" si="13"/>
        <v>0.27999999999974534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39587.5</v>
      </c>
      <c r="D396" s="2">
        <f>'PR-RAS'!E401</f>
        <v>42725</v>
      </c>
      <c r="E396" s="2">
        <v>0</v>
      </c>
      <c r="F396" s="2">
        <v>0</v>
      </c>
      <c r="G396" s="3">
        <f t="shared" si="12"/>
        <v>49389.8125</v>
      </c>
      <c r="H396" s="3">
        <f t="shared" si="13"/>
        <v>0.5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87.5</v>
      </c>
      <c r="D398" s="2">
        <f>'PR-RAS'!E403</f>
        <v>0</v>
      </c>
      <c r="E398" s="2">
        <v>0</v>
      </c>
      <c r="F398" s="2">
        <v>0</v>
      </c>
      <c r="G398" s="3">
        <f t="shared" si="12"/>
        <v>34.737500000000004</v>
      </c>
      <c r="H398" s="3">
        <f t="shared" si="13"/>
        <v>0.5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39500</v>
      </c>
      <c r="D400" s="2">
        <f>'PR-RAS'!E405</f>
        <v>42725</v>
      </c>
      <c r="E400" s="2">
        <v>0</v>
      </c>
      <c r="F400" s="2">
        <v>0</v>
      </c>
      <c r="G400" s="3">
        <f t="shared" si="12"/>
        <v>49855.05</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264250.49</v>
      </c>
      <c r="D407" s="2">
        <f>'PR-RAS'!E412</f>
        <v>333837.78000000003</v>
      </c>
      <c r="E407" s="2">
        <v>0</v>
      </c>
      <c r="F407" s="2">
        <v>0</v>
      </c>
      <c r="G407" s="3">
        <f t="shared" si="12"/>
        <v>378361.97630000004</v>
      </c>
      <c r="H407" s="3">
        <f t="shared" si="13"/>
        <v>0.7099999999627471</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126614.68</v>
      </c>
      <c r="D408" s="2">
        <f>'PR-RAS'!E413</f>
        <v>174289.18</v>
      </c>
      <c r="E408" s="2">
        <v>0</v>
      </c>
      <c r="F408" s="2">
        <v>0</v>
      </c>
      <c r="G408" s="3">
        <f t="shared" si="12"/>
        <v>193403.56727999999</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137635.81</v>
      </c>
      <c r="D411" s="2">
        <f>'PR-RAS'!E416</f>
        <v>159548.6</v>
      </c>
      <c r="E411" s="2">
        <v>0</v>
      </c>
      <c r="F411" s="2">
        <v>0</v>
      </c>
      <c r="G411" s="3">
        <f t="shared" si="12"/>
        <v>187260.53409999999</v>
      </c>
      <c r="H411" s="3">
        <f t="shared" si="13"/>
        <v>0.58999999999650754</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377222.83999999997</v>
      </c>
      <c r="D413" s="2">
        <f>'PR-RAS'!E418</f>
        <v>1034233.9400000001</v>
      </c>
      <c r="E413" s="2">
        <v>0</v>
      </c>
      <c r="F413" s="2">
        <v>0</v>
      </c>
      <c r="G413" s="3">
        <f t="shared" si="12"/>
        <v>1007624.57664</v>
      </c>
      <c r="H413" s="3">
        <f t="shared" si="13"/>
        <v>0.21999999997206032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1243541.6299999999</v>
      </c>
      <c r="D417" s="2">
        <f>'PR-RAS'!E422</f>
        <v>2027468.76</v>
      </c>
      <c r="E417" s="2">
        <v>0</v>
      </c>
      <c r="F417" s="2">
        <v>0</v>
      </c>
      <c r="G417" s="3">
        <f t="shared" si="12"/>
        <v>2204167.3264000001</v>
      </c>
      <c r="H417" s="3">
        <f t="shared" si="13"/>
        <v>0.61000000010244548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1088592.2200000002</v>
      </c>
      <c r="D418" s="2">
        <f>'PR-RAS'!E423</f>
        <v>2224807.4900000002</v>
      </c>
      <c r="E418" s="2">
        <v>0</v>
      </c>
      <c r="F418" s="2">
        <v>0</v>
      </c>
      <c r="G418" s="3">
        <f t="shared" si="12"/>
        <v>2309432.4024000005</v>
      </c>
      <c r="H418" s="3">
        <f t="shared" si="13"/>
        <v>0.71000000042840838</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154949.40999999968</v>
      </c>
      <c r="D419" s="2">
        <f>'PR-RAS'!E424</f>
        <v>0</v>
      </c>
      <c r="E419" s="2">
        <v>0</v>
      </c>
      <c r="F419" s="2">
        <v>0</v>
      </c>
      <c r="G419" s="3">
        <f t="shared" si="12"/>
        <v>64768.853379999862</v>
      </c>
      <c r="H419" s="3">
        <f t="shared" si="13"/>
        <v>0.40999999968335032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197338.73000000021</v>
      </c>
      <c r="E420" s="2">
        <v>0</v>
      </c>
      <c r="F420" s="2">
        <v>0</v>
      </c>
      <c r="G420" s="3">
        <f t="shared" si="12"/>
        <v>165369.85574000017</v>
      </c>
      <c r="H420" s="3">
        <f t="shared" si="13"/>
        <v>0.26999999978579581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228229.61</v>
      </c>
      <c r="D421" s="2">
        <f>'PR-RAS'!E426</f>
        <v>383179.02</v>
      </c>
      <c r="E421" s="2">
        <v>0</v>
      </c>
      <c r="F421" s="2">
        <v>0</v>
      </c>
      <c r="G421" s="3">
        <f t="shared" si="12"/>
        <v>417726.81299999997</v>
      </c>
      <c r="H421" s="3">
        <f t="shared" si="13"/>
        <v>0.41000000003259629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8426.41</v>
      </c>
      <c r="D423" s="2">
        <f>'PR-RAS'!E428</f>
        <v>0</v>
      </c>
      <c r="E423" s="2">
        <v>0</v>
      </c>
      <c r="F423" s="2">
        <v>0</v>
      </c>
      <c r="G423" s="3">
        <f t="shared" si="12"/>
        <v>3555.9450199999997</v>
      </c>
      <c r="H423" s="3">
        <f t="shared" si="13"/>
        <v>0.40999999999985448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1243541.6299999999</v>
      </c>
      <c r="D637" s="2">
        <f>'PR-RAS'!E643</f>
        <v>2027468.76</v>
      </c>
      <c r="E637" s="2">
        <v>0</v>
      </c>
      <c r="F637" s="2">
        <v>0</v>
      </c>
      <c r="G637" s="3">
        <f t="shared" si="14"/>
        <v>3369832.7394000003</v>
      </c>
      <c r="H637" s="3">
        <f t="shared" si="15"/>
        <v>0.61000000010244548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1088592.2200000002</v>
      </c>
      <c r="D638" s="2">
        <f>'PR-RAS'!E644</f>
        <v>2224807.4900000002</v>
      </c>
      <c r="E638" s="2">
        <v>0</v>
      </c>
      <c r="F638" s="2">
        <v>0</v>
      </c>
      <c r="G638" s="3">
        <f t="shared" si="14"/>
        <v>3527837.9864000008</v>
      </c>
      <c r="H638" s="3">
        <f t="shared" si="15"/>
        <v>0.71000000042840838</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154949.40999999968</v>
      </c>
      <c r="D639" s="2">
        <f>'PR-RAS'!E645</f>
        <v>0</v>
      </c>
      <c r="E639" s="2">
        <v>0</v>
      </c>
      <c r="F639" s="2">
        <v>0</v>
      </c>
      <c r="G639" s="3">
        <f t="shared" si="14"/>
        <v>98857.723579999802</v>
      </c>
      <c r="H639" s="3">
        <f t="shared" si="15"/>
        <v>0.40999999968335032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197338.73000000021</v>
      </c>
      <c r="E640" s="2">
        <v>0</v>
      </c>
      <c r="F640" s="2">
        <v>0</v>
      </c>
      <c r="G640" s="3">
        <f t="shared" si="14"/>
        <v>252198.89694000027</v>
      </c>
      <c r="H640" s="3">
        <f t="shared" si="15"/>
        <v>0.26999999978579581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228229.61</v>
      </c>
      <c r="D641" s="2">
        <f>'PR-RAS'!E647</f>
        <v>383179.02</v>
      </c>
      <c r="E641" s="2">
        <v>0</v>
      </c>
      <c r="F641" s="2">
        <v>0</v>
      </c>
      <c r="G641" s="3">
        <f t="shared" si="14"/>
        <v>636536.09600000002</v>
      </c>
      <c r="H641" s="3">
        <f t="shared" si="15"/>
        <v>0.41000000003259629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383179.01999999967</v>
      </c>
      <c r="D643" s="2">
        <f>'PR-RAS'!E649</f>
        <v>185840.2899999998</v>
      </c>
      <c r="E643" s="2">
        <v>0</v>
      </c>
      <c r="F643" s="2">
        <v>0</v>
      </c>
      <c r="G643" s="3">
        <f t="shared" si="14"/>
        <v>484619.86319999956</v>
      </c>
      <c r="H643" s="3">
        <f t="shared" si="15"/>
        <v>0.30999999947380275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72.540000000000006</v>
      </c>
      <c r="D645" s="2">
        <f>'PR-RAS'!E651</f>
        <v>72.540000000000006</v>
      </c>
      <c r="E645" s="2">
        <v>0</v>
      </c>
      <c r="F645" s="2">
        <v>0</v>
      </c>
      <c r="G645" s="3">
        <f t="shared" si="14"/>
        <v>140.14727999999999</v>
      </c>
      <c r="H645" s="3">
        <f t="shared" si="15"/>
        <v>0.91999999999998749</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269489.3</v>
      </c>
      <c r="D646" s="2">
        <f>'PR-RAS'!E653</f>
        <v>454725.22</v>
      </c>
      <c r="E646" s="2">
        <v>0</v>
      </c>
      <c r="F646" s="2">
        <v>0</v>
      </c>
      <c r="G646" s="3">
        <f t="shared" si="14"/>
        <v>760416.13230000006</v>
      </c>
      <c r="H646" s="3">
        <f t="shared" si="15"/>
        <v>0.51999999996041879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1297886.1100000001</v>
      </c>
      <c r="D647" s="2">
        <f>'PR-RAS'!E654</f>
        <v>2073323.57</v>
      </c>
      <c r="E647" s="2">
        <v>0</v>
      </c>
      <c r="F647" s="2">
        <v>0</v>
      </c>
      <c r="G647" s="3">
        <f t="shared" si="14"/>
        <v>3517168.4794999999</v>
      </c>
      <c r="H647" s="3">
        <f t="shared" si="15"/>
        <v>0.5400000000372529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1112650.19</v>
      </c>
      <c r="D648" s="2">
        <f>'PR-RAS'!E655</f>
        <v>2281763.71</v>
      </c>
      <c r="E648" s="2">
        <v>0</v>
      </c>
      <c r="F648" s="2">
        <v>0</v>
      </c>
      <c r="G648" s="3">
        <f t="shared" si="14"/>
        <v>3672486.9136699997</v>
      </c>
      <c r="H648" s="3">
        <f t="shared" si="15"/>
        <v>0.47999999998137355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454725.2200000002</v>
      </c>
      <c r="D649" s="2">
        <f>'PR-RAS'!E656</f>
        <v>246285.08000000007</v>
      </c>
      <c r="E649" s="2">
        <v>0</v>
      </c>
      <c r="F649" s="2">
        <v>0</v>
      </c>
      <c r="G649" s="3">
        <f t="shared" si="14"/>
        <v>613847.40624000027</v>
      </c>
      <c r="H649" s="3">
        <f t="shared" si="15"/>
        <v>0.30000000027939677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20</v>
      </c>
      <c r="D650" s="2">
        <f>'PR-RAS'!E657</f>
        <v>25</v>
      </c>
      <c r="E650" s="2">
        <v>0</v>
      </c>
      <c r="F650" s="2">
        <v>0</v>
      </c>
      <c r="G650" s="3">
        <f t="shared" si="14"/>
        <v>45.43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20</v>
      </c>
      <c r="D652" s="2">
        <f>'PR-RAS'!E659</f>
        <v>25</v>
      </c>
      <c r="E652" s="2">
        <v>0</v>
      </c>
      <c r="F652" s="2">
        <v>0</v>
      </c>
      <c r="G652" s="3">
        <f t="shared" si="14"/>
        <v>45.57</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293901.27</v>
      </c>
      <c r="D654" s="2">
        <f>'PR-RAS'!E661</f>
        <v>355701.82</v>
      </c>
      <c r="E654" s="2">
        <v>0</v>
      </c>
      <c r="F654" s="2">
        <v>0</v>
      </c>
      <c r="G654" s="3">
        <f t="shared" si="14"/>
        <v>656464.10623000003</v>
      </c>
      <c r="H654" s="3">
        <f t="shared" si="15"/>
        <v>0.45000000001164153</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10333.25</v>
      </c>
      <c r="E656" s="2">
        <v>0</v>
      </c>
      <c r="F656" s="2">
        <v>0</v>
      </c>
      <c r="G656" s="3">
        <f t="shared" ref="G656:G657" si="16">(B656/1000)*(C656*1+D656*2)</f>
        <v>13536.557500000001</v>
      </c>
      <c r="H656" s="3">
        <f t="shared" ref="H656:H657" si="17">ABS(C656-ROUND(C656,0))+ABS(D656-ROUND(D656,0))</f>
        <v>0.25</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415734.91</v>
      </c>
      <c r="D662" s="2">
        <f>'PR-RAS'!E669</f>
        <v>15634.02</v>
      </c>
      <c r="E662" s="2">
        <v>0</v>
      </c>
      <c r="F662" s="2">
        <v>0</v>
      </c>
      <c r="G662" s="3">
        <f t="shared" si="14"/>
        <v>295468.94994999998</v>
      </c>
      <c r="H662" s="3">
        <f t="shared" si="15"/>
        <v>0.11000000002604793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6173.04</v>
      </c>
      <c r="E663" s="2">
        <v>0</v>
      </c>
      <c r="F663" s="2">
        <v>0</v>
      </c>
      <c r="G663" s="3">
        <f t="shared" si="14"/>
        <v>8173.1049600000006</v>
      </c>
      <c r="H663" s="3">
        <f t="shared" si="15"/>
        <v>3.999999999996362E-2</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7200</v>
      </c>
      <c r="D667" s="2">
        <f>'PR-RAS'!E674</f>
        <v>100000</v>
      </c>
      <c r="E667" s="2">
        <v>0</v>
      </c>
      <c r="F667" s="2">
        <v>0</v>
      </c>
      <c r="G667" s="3">
        <f t="shared" si="14"/>
        <v>137995.20000000001</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236863.63</v>
      </c>
      <c r="D670" s="2">
        <f>'PR-RAS'!E677</f>
        <v>10428.11</v>
      </c>
      <c r="E670" s="2">
        <v>0</v>
      </c>
      <c r="F670" s="2">
        <v>0</v>
      </c>
      <c r="G670" s="3">
        <f t="shared" si="14"/>
        <v>172414.57965</v>
      </c>
      <c r="H670" s="3">
        <f t="shared" si="15"/>
        <v>0.47999999999592546</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260759.26</v>
      </c>
      <c r="E695" s="2">
        <v>0</v>
      </c>
      <c r="F695" s="2">
        <v>0</v>
      </c>
      <c r="G695" s="3">
        <f t="shared" si="14"/>
        <v>361933.85287999996</v>
      </c>
      <c r="H695" s="3">
        <f t="shared" si="15"/>
        <v>0.26000000000931323</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61986.5</v>
      </c>
      <c r="D699" s="2">
        <f>'PR-RAS'!E706</f>
        <v>632132.98</v>
      </c>
      <c r="E699" s="2">
        <v>0</v>
      </c>
      <c r="F699" s="2">
        <v>0</v>
      </c>
      <c r="G699" s="3">
        <f t="shared" si="14"/>
        <v>925724.21707999986</v>
      </c>
      <c r="H699" s="3">
        <f t="shared" si="15"/>
        <v>0.52000000001862645</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30192.13</v>
      </c>
      <c r="E704" s="2">
        <v>0</v>
      </c>
      <c r="F704" s="2">
        <v>0</v>
      </c>
      <c r="G704" s="3">
        <f t="shared" ref="G704:G707" si="20">(B704/1000)*(C704*1+D704*2)</f>
        <v>42450.13478</v>
      </c>
      <c r="H704" s="3">
        <f t="shared" ref="H704:H707" si="21">ABS(C704-ROUND(C704,0))+ABS(D704-ROUND(D704,0))</f>
        <v>0.13000000000101863</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1142.7</v>
      </c>
      <c r="D727" s="2">
        <f>'PR-RAS'!E734</f>
        <v>1195.28</v>
      </c>
      <c r="E727" s="2">
        <v>0</v>
      </c>
      <c r="F727" s="2">
        <v>0</v>
      </c>
      <c r="G727" s="3">
        <f t="shared" si="14"/>
        <v>2565.1467600000001</v>
      </c>
      <c r="H727" s="3">
        <f t="shared" si="15"/>
        <v>0.57999999999992724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465.86</v>
      </c>
      <c r="D729" s="2">
        <f>'PR-RAS'!E736</f>
        <v>585</v>
      </c>
      <c r="E729" s="2">
        <v>0</v>
      </c>
      <c r="F729" s="2">
        <v>0</v>
      </c>
      <c r="G729" s="3">
        <f t="shared" si="14"/>
        <v>1190.90608</v>
      </c>
      <c r="H729" s="3">
        <f t="shared" si="15"/>
        <v>0.13999999999998636</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14248.09</v>
      </c>
      <c r="D730" s="2">
        <f>'PR-RAS'!E737</f>
        <v>17500</v>
      </c>
      <c r="E730" s="2">
        <v>0</v>
      </c>
      <c r="F730" s="2">
        <v>0</v>
      </c>
      <c r="G730" s="3">
        <f t="shared" si="14"/>
        <v>35901.857609999999</v>
      </c>
      <c r="H730" s="3">
        <f t="shared" si="15"/>
        <v>9.0000000000145519E-2</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4479.1400000000003</v>
      </c>
      <c r="D731" s="2">
        <f>'PR-RAS'!E738</f>
        <v>6345.46</v>
      </c>
      <c r="E731" s="2">
        <v>0</v>
      </c>
      <c r="F731" s="2">
        <v>0</v>
      </c>
      <c r="G731" s="3">
        <f t="shared" si="14"/>
        <v>12534.1438</v>
      </c>
      <c r="H731" s="3">
        <f t="shared" si="15"/>
        <v>0.6000000000003638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3319.71</v>
      </c>
      <c r="D734" s="2">
        <f>'PR-RAS'!E741</f>
        <v>4603.6400000000003</v>
      </c>
      <c r="E734" s="2">
        <v>0</v>
      </c>
      <c r="F734" s="2">
        <v>0</v>
      </c>
      <c r="G734" s="3">
        <f t="shared" si="14"/>
        <v>9182.2836700000007</v>
      </c>
      <c r="H734" s="3">
        <f t="shared" si="15"/>
        <v>0.6499999999996362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15795.58</v>
      </c>
      <c r="E836" s="2">
        <v>0</v>
      </c>
      <c r="F836" s="2">
        <v>0</v>
      </c>
      <c r="G836" s="3">
        <f t="shared" si="14"/>
        <v>26378.618599999998</v>
      </c>
      <c r="H836" s="3">
        <f t="shared" si="15"/>
        <v>0.42000000000007276</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2600</v>
      </c>
      <c r="D839" s="2">
        <f>'PR-RAS'!E846</f>
        <v>4300</v>
      </c>
      <c r="E839" s="2">
        <v>0</v>
      </c>
      <c r="F839" s="2">
        <v>0</v>
      </c>
      <c r="G839" s="3">
        <f t="shared" si="34"/>
        <v>9385.6</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8659.9500000000007</v>
      </c>
      <c r="D841" s="2">
        <f>'PR-RAS'!E848</f>
        <v>10950</v>
      </c>
      <c r="E841" s="2">
        <v>0</v>
      </c>
      <c r="F841" s="2">
        <v>0</v>
      </c>
      <c r="G841" s="3">
        <f t="shared" si="34"/>
        <v>25670.358</v>
      </c>
      <c r="H841" s="3">
        <f t="shared" si="35"/>
        <v>4.9999999999272404E-2</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16805.810000000001</v>
      </c>
      <c r="D843" s="2">
        <f>'PR-RAS'!E850</f>
        <v>18510</v>
      </c>
      <c r="E843" s="2">
        <v>0</v>
      </c>
      <c r="F843" s="2">
        <v>0</v>
      </c>
      <c r="G843" s="3">
        <f t="shared" si="34"/>
        <v>45321.332019999994</v>
      </c>
      <c r="H843" s="3">
        <f t="shared" si="35"/>
        <v>0.18999999999869033</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3908.83</v>
      </c>
      <c r="D844" s="2">
        <f>'PR-RAS'!E851</f>
        <v>6166.12</v>
      </c>
      <c r="E844" s="2">
        <v>0</v>
      </c>
      <c r="F844" s="2">
        <v>0</v>
      </c>
      <c r="G844" s="3">
        <f t="shared" si="34"/>
        <v>13691.222009999999</v>
      </c>
      <c r="H844" s="3">
        <f t="shared" si="35"/>
        <v>0.28999999999996362</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2833017.29</v>
      </c>
      <c r="D1011" s="7">
        <f>BILANCA!E6</f>
        <v>3281419.7899999996</v>
      </c>
      <c r="E1011" s="7">
        <v>0</v>
      </c>
      <c r="F1011" s="7">
        <v>0</v>
      </c>
      <c r="G1011" s="8">
        <f t="shared" ref="G1011:G1306" si="38">B1011/1000*C1011+B1011/500*D1011</f>
        <v>9395.8568699999996</v>
      </c>
      <c r="H1011" s="8">
        <f t="shared" si="35"/>
        <v>0.50000000046566129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2183031.65</v>
      </c>
      <c r="D1012" s="2">
        <f>BILANCA!E7</f>
        <v>2839148.7699999996</v>
      </c>
      <c r="E1012" s="2">
        <v>0</v>
      </c>
      <c r="F1012" s="2">
        <v>0</v>
      </c>
      <c r="G1012" s="3">
        <f t="shared" si="38"/>
        <v>15722.658379999999</v>
      </c>
      <c r="H1012" s="3">
        <f t="shared" si="35"/>
        <v>0.58000000054016709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87378.249999999971</v>
      </c>
      <c r="D1013" s="2">
        <f>BILANCA!E8</f>
        <v>100098.73999999999</v>
      </c>
      <c r="E1013" s="2">
        <v>0</v>
      </c>
      <c r="F1013" s="2">
        <v>0</v>
      </c>
      <c r="G1013" s="3">
        <f t="shared" si="38"/>
        <v>862.72718999999995</v>
      </c>
      <c r="H1013" s="3">
        <f t="shared" si="35"/>
        <v>0.5099999999802094</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69375.37</v>
      </c>
      <c r="D1014" s="2">
        <f>BILANCA!E9</f>
        <v>69375.37</v>
      </c>
      <c r="E1014" s="2">
        <v>0</v>
      </c>
      <c r="F1014" s="2">
        <v>0</v>
      </c>
      <c r="G1014" s="3">
        <f t="shared" si="38"/>
        <v>832.50444000000005</v>
      </c>
      <c r="H1014" s="3">
        <f t="shared" si="35"/>
        <v>0.73999999999068677</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149615.57999999999</v>
      </c>
      <c r="D1015" s="2">
        <f>BILANCA!E10</f>
        <v>162336.07</v>
      </c>
      <c r="E1015" s="2">
        <v>0</v>
      </c>
      <c r="F1015" s="2">
        <v>0</v>
      </c>
      <c r="G1015" s="3">
        <f t="shared" si="38"/>
        <v>2371.4386000000004</v>
      </c>
      <c r="H1015" s="3">
        <f t="shared" si="35"/>
        <v>0.4900000000197906</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131612.70000000001</v>
      </c>
      <c r="D1016" s="2">
        <f>BILANCA!E11</f>
        <v>131612.70000000001</v>
      </c>
      <c r="E1016" s="2">
        <v>0</v>
      </c>
      <c r="F1016" s="2">
        <v>0</v>
      </c>
      <c r="G1016" s="3">
        <f t="shared" si="38"/>
        <v>2369.0286000000006</v>
      </c>
      <c r="H1016" s="3">
        <f t="shared" si="35"/>
        <v>0.59999999997671694</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1545594.2899999998</v>
      </c>
      <c r="D1017" s="2">
        <f>BILANCA!E12</f>
        <v>2221314.1</v>
      </c>
      <c r="E1017" s="2">
        <v>0</v>
      </c>
      <c r="F1017" s="2">
        <v>0</v>
      </c>
      <c r="G1017" s="3">
        <f t="shared" si="38"/>
        <v>41917.557430000001</v>
      </c>
      <c r="H1017" s="3">
        <f t="shared" si="35"/>
        <v>0.38999999989755452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1315389.8699999999</v>
      </c>
      <c r="D1018" s="2">
        <f>BILANCA!E13</f>
        <v>1974101.96</v>
      </c>
      <c r="E1018" s="2">
        <v>0</v>
      </c>
      <c r="F1018" s="2">
        <v>0</v>
      </c>
      <c r="G1018" s="3">
        <f t="shared" si="38"/>
        <v>42108.750319999999</v>
      </c>
      <c r="H1018" s="3">
        <f t="shared" si="35"/>
        <v>0.17000000015832484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105279.67999999999</v>
      </c>
      <c r="D1019" s="2">
        <f>BILANCA!E14</f>
        <v>466233</v>
      </c>
      <c r="E1019" s="2">
        <v>0</v>
      </c>
      <c r="F1019" s="2">
        <v>0</v>
      </c>
      <c r="G1019" s="3">
        <f t="shared" si="38"/>
        <v>9339.7111199999999</v>
      </c>
      <c r="H1019" s="3">
        <f t="shared" si="35"/>
        <v>0.32000000000698492</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1035490.69</v>
      </c>
      <c r="D1020" s="2">
        <f>BILANCA!E15</f>
        <v>1035490.69</v>
      </c>
      <c r="E1020" s="2">
        <v>0</v>
      </c>
      <c r="F1020" s="2">
        <v>0</v>
      </c>
      <c r="G1020" s="3">
        <f t="shared" si="38"/>
        <v>31064.720699999998</v>
      </c>
      <c r="H1020" s="3">
        <f t="shared" si="35"/>
        <v>0.62000000011175871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488403.81</v>
      </c>
      <c r="D1021" s="2">
        <f>BILANCA!E16</f>
        <v>863659.35</v>
      </c>
      <c r="E1021" s="2">
        <v>0</v>
      </c>
      <c r="F1021" s="2">
        <v>0</v>
      </c>
      <c r="G1021" s="3">
        <f t="shared" si="38"/>
        <v>24372.947609999996</v>
      </c>
      <c r="H1021" s="3">
        <f t="shared" si="35"/>
        <v>0.53999999997904524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1099088.6399999999</v>
      </c>
      <c r="D1022" s="2">
        <f>BILANCA!E17</f>
        <v>1284583.8999999999</v>
      </c>
      <c r="E1022" s="2">
        <v>0</v>
      </c>
      <c r="F1022" s="2">
        <v>0</v>
      </c>
      <c r="G1022" s="3">
        <f t="shared" si="38"/>
        <v>44019.077279999998</v>
      </c>
      <c r="H1022" s="3">
        <f t="shared" si="35"/>
        <v>0.46000000019557774</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1412872.95</v>
      </c>
      <c r="D1023" s="2">
        <f>BILANCA!E18</f>
        <v>1675864.98</v>
      </c>
      <c r="E1023" s="2">
        <v>0</v>
      </c>
      <c r="F1023" s="2">
        <v>0</v>
      </c>
      <c r="G1023" s="3">
        <f t="shared" si="38"/>
        <v>61939.837829999997</v>
      </c>
      <c r="H1023" s="3">
        <f t="shared" si="35"/>
        <v>7.000000006519258E-2</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53769.930000000022</v>
      </c>
      <c r="D1024" s="2">
        <f>BILANCA!E19</f>
        <v>68751.190000000031</v>
      </c>
      <c r="E1024" s="2">
        <v>0</v>
      </c>
      <c r="F1024" s="2">
        <v>0</v>
      </c>
      <c r="G1024" s="3">
        <f t="shared" si="38"/>
        <v>2677.8123400000013</v>
      </c>
      <c r="H1024" s="3">
        <f t="shared" si="35"/>
        <v>0.26000000000931323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30013.63</v>
      </c>
      <c r="D1025" s="2">
        <f>BILANCA!E20</f>
        <v>66881.53</v>
      </c>
      <c r="E1025" s="2">
        <v>0</v>
      </c>
      <c r="F1025" s="2">
        <v>0</v>
      </c>
      <c r="G1025" s="3">
        <f t="shared" si="38"/>
        <v>2456.6503499999999</v>
      </c>
      <c r="H1025" s="3">
        <f t="shared" si="35"/>
        <v>0.84000000000014552</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11121.05</v>
      </c>
      <c r="D1026" s="2">
        <f>BILANCA!E21</f>
        <v>2899.25</v>
      </c>
      <c r="E1026" s="2">
        <v>0</v>
      </c>
      <c r="F1026" s="2">
        <v>0</v>
      </c>
      <c r="G1026" s="3">
        <f t="shared" si="38"/>
        <v>270.71280000000002</v>
      </c>
      <c r="H1026" s="3">
        <f t="shared" si="35"/>
        <v>0.2999999999992724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57670.720000000001</v>
      </c>
      <c r="D1027" s="2">
        <f>BILANCA!E22</f>
        <v>59965.35</v>
      </c>
      <c r="E1027" s="2">
        <v>0</v>
      </c>
      <c r="F1027" s="2">
        <v>0</v>
      </c>
      <c r="G1027" s="3">
        <f t="shared" si="38"/>
        <v>3019.2241400000003</v>
      </c>
      <c r="H1027" s="3">
        <f t="shared" si="35"/>
        <v>0.62999999999738066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17253.97</v>
      </c>
      <c r="D1029" s="2">
        <f>BILANCA!E24</f>
        <v>22531</v>
      </c>
      <c r="E1029" s="2">
        <v>0</v>
      </c>
      <c r="F1029" s="2">
        <v>0</v>
      </c>
      <c r="G1029" s="3">
        <f t="shared" si="38"/>
        <v>1184.00343</v>
      </c>
      <c r="H1029" s="3">
        <f t="shared" si="35"/>
        <v>2.9999999998835847E-2</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1135.47</v>
      </c>
      <c r="D1030" s="2">
        <f>BILANCA!E25</f>
        <v>1135.47</v>
      </c>
      <c r="E1030" s="2">
        <v>0</v>
      </c>
      <c r="F1030" s="2">
        <v>0</v>
      </c>
      <c r="G1030" s="3">
        <f t="shared" si="38"/>
        <v>68.128200000000007</v>
      </c>
      <c r="H1030" s="3">
        <f t="shared" si="35"/>
        <v>0.94000000000005457</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70502.17</v>
      </c>
      <c r="D1031" s="2">
        <f>BILANCA!E26</f>
        <v>73465.17</v>
      </c>
      <c r="E1031" s="2">
        <v>0</v>
      </c>
      <c r="F1031" s="2">
        <v>0</v>
      </c>
      <c r="G1031" s="3">
        <f t="shared" si="38"/>
        <v>4566.0827099999997</v>
      </c>
      <c r="H1031" s="3">
        <f t="shared" si="35"/>
        <v>0.33999999999650754</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133927.07999999999</v>
      </c>
      <c r="D1033" s="2">
        <f>BILANCA!E28</f>
        <v>158126.57999999999</v>
      </c>
      <c r="E1033" s="2">
        <v>0</v>
      </c>
      <c r="F1033" s="2">
        <v>0</v>
      </c>
      <c r="G1033" s="3">
        <f t="shared" si="38"/>
        <v>10354.145519999998</v>
      </c>
      <c r="H1033" s="3">
        <f t="shared" si="35"/>
        <v>0.5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2983.84</v>
      </c>
      <c r="D1035" s="2">
        <f>BILANCA!E30</f>
        <v>2983.84</v>
      </c>
      <c r="E1035" s="2">
        <v>0</v>
      </c>
      <c r="F1035" s="2">
        <v>0</v>
      </c>
      <c r="G1035" s="3">
        <f t="shared" si="38"/>
        <v>223.78800000000001</v>
      </c>
      <c r="H1035" s="3">
        <f t="shared" si="35"/>
        <v>0.31999999999970896</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2983.84</v>
      </c>
      <c r="D1039" s="2">
        <f>BILANCA!E34</f>
        <v>2983.84</v>
      </c>
      <c r="E1039" s="2">
        <v>0</v>
      </c>
      <c r="F1039" s="2">
        <v>0</v>
      </c>
      <c r="G1039" s="3">
        <f t="shared" si="38"/>
        <v>259.59408000000002</v>
      </c>
      <c r="H1039" s="3">
        <f t="shared" si="35"/>
        <v>0.31999999999970896</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1875</v>
      </c>
      <c r="E1040" s="2">
        <v>0</v>
      </c>
      <c r="F1040" s="2">
        <v>0</v>
      </c>
      <c r="G1040" s="3">
        <f t="shared" si="38"/>
        <v>112.5</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1875</v>
      </c>
      <c r="E1041" s="2">
        <v>0</v>
      </c>
      <c r="F1041" s="2">
        <v>0</v>
      </c>
      <c r="G1041" s="3">
        <f t="shared" si="38"/>
        <v>116.25</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176434.49</v>
      </c>
      <c r="D1050" s="2">
        <f>BILANCA!E45</f>
        <v>176585.95</v>
      </c>
      <c r="E1050" s="2">
        <v>0</v>
      </c>
      <c r="F1050" s="2">
        <v>0</v>
      </c>
      <c r="G1050" s="3">
        <f t="shared" si="38"/>
        <v>21184.255600000004</v>
      </c>
      <c r="H1050" s="3">
        <f t="shared" si="35"/>
        <v>0.53999999997904524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17253.07</v>
      </c>
      <c r="D1052" s="2">
        <f>BILANCA!E47</f>
        <v>17253.07</v>
      </c>
      <c r="E1052" s="2">
        <v>0</v>
      </c>
      <c r="F1052" s="2">
        <v>0</v>
      </c>
      <c r="G1052" s="3">
        <f t="shared" si="38"/>
        <v>2173.8868200000002</v>
      </c>
      <c r="H1052" s="3">
        <f t="shared" si="35"/>
        <v>0.13999999999941792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239862.15</v>
      </c>
      <c r="D1053" s="2">
        <f>BILANCA!E48</f>
        <v>242593.41</v>
      </c>
      <c r="E1053" s="2">
        <v>0</v>
      </c>
      <c r="F1053" s="2">
        <v>0</v>
      </c>
      <c r="G1053" s="3">
        <f t="shared" si="38"/>
        <v>31177.10571</v>
      </c>
      <c r="H1053" s="3">
        <f t="shared" si="35"/>
        <v>0.55999999999767169</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2579.8000000000002</v>
      </c>
      <c r="D1054" s="2">
        <f>BILANCA!E49</f>
        <v>0</v>
      </c>
      <c r="E1054" s="2">
        <v>0</v>
      </c>
      <c r="F1054" s="2">
        <v>0</v>
      </c>
      <c r="G1054" s="3">
        <f t="shared" si="38"/>
        <v>113.5112</v>
      </c>
      <c r="H1054" s="3">
        <f t="shared" si="35"/>
        <v>0.1999999999998181</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83260.53</v>
      </c>
      <c r="D1055" s="2">
        <f>BILANCA!E50</f>
        <v>83260.53</v>
      </c>
      <c r="E1055" s="2">
        <v>0</v>
      </c>
      <c r="F1055" s="2">
        <v>0</v>
      </c>
      <c r="G1055" s="3">
        <f t="shared" si="38"/>
        <v>11240.171549999999</v>
      </c>
      <c r="H1055" s="3">
        <f t="shared" si="35"/>
        <v>0.94000000000232831</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24151.339999999997</v>
      </c>
      <c r="D1057" s="2">
        <f>BILANCA!E52</f>
        <v>24151.339999999997</v>
      </c>
      <c r="E1057" s="2">
        <v>0</v>
      </c>
      <c r="F1057" s="2">
        <v>0</v>
      </c>
      <c r="G1057" s="3">
        <f t="shared" si="38"/>
        <v>3405.3389399999996</v>
      </c>
      <c r="H1057" s="3">
        <f t="shared" si="35"/>
        <v>0.67999999999301508</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35763.769999999997</v>
      </c>
      <c r="D1059" s="2">
        <f>BILANCA!E54</f>
        <v>35763.769999999997</v>
      </c>
      <c r="E1059" s="2">
        <v>0</v>
      </c>
      <c r="F1059" s="2">
        <v>0</v>
      </c>
      <c r="G1059" s="3">
        <f t="shared" si="38"/>
        <v>5257.2741900000001</v>
      </c>
      <c r="H1059" s="3">
        <f t="shared" si="35"/>
        <v>0.46000000000640284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11612.43</v>
      </c>
      <c r="D1060" s="2">
        <f>BILANCA!E55</f>
        <v>11612.43</v>
      </c>
      <c r="E1060" s="2">
        <v>0</v>
      </c>
      <c r="F1060" s="2">
        <v>0</v>
      </c>
      <c r="G1060" s="3">
        <f t="shared" si="38"/>
        <v>1741.8645000000001</v>
      </c>
      <c r="H1060" s="3">
        <f t="shared" si="35"/>
        <v>0.86000000000058208</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525907.77</v>
      </c>
      <c r="D1061" s="2">
        <f>BILANCA!E56</f>
        <v>493584.59</v>
      </c>
      <c r="E1061" s="2">
        <v>0</v>
      </c>
      <c r="F1061" s="2">
        <v>0</v>
      </c>
      <c r="G1061" s="3">
        <f t="shared" si="38"/>
        <v>77166.924449999991</v>
      </c>
      <c r="H1061" s="3">
        <f t="shared" si="35"/>
        <v>0.63999999995576218</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525907.77</v>
      </c>
      <c r="D1062" s="2">
        <f>BILANCA!E57</f>
        <v>493584.59</v>
      </c>
      <c r="E1062" s="2">
        <v>0</v>
      </c>
      <c r="F1062" s="2">
        <v>0</v>
      </c>
      <c r="G1062" s="3">
        <f t="shared" si="38"/>
        <v>78680.001399999994</v>
      </c>
      <c r="H1062" s="3">
        <f t="shared" si="35"/>
        <v>0.63999999995576218</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649985.64000000013</v>
      </c>
      <c r="D1074" s="2">
        <f>BILANCA!E69</f>
        <v>442271.01999999996</v>
      </c>
      <c r="E1074" s="2">
        <v>0</v>
      </c>
      <c r="F1074" s="2">
        <v>0</v>
      </c>
      <c r="G1074" s="3">
        <f t="shared" si="38"/>
        <v>98209.771520000009</v>
      </c>
      <c r="H1074" s="3">
        <f t="shared" si="35"/>
        <v>0.37999999983003363</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454725.22000000003</v>
      </c>
      <c r="D1075" s="2">
        <f>BILANCA!E70</f>
        <v>246285.08</v>
      </c>
      <c r="E1075" s="2">
        <v>0</v>
      </c>
      <c r="F1075" s="2">
        <v>0</v>
      </c>
      <c r="G1075" s="3">
        <f t="shared" si="38"/>
        <v>61574.199699999997</v>
      </c>
      <c r="H1075" s="3">
        <f t="shared" si="35"/>
        <v>0.3000000000174623</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453348.19</v>
      </c>
      <c r="D1076" s="2">
        <f>BILANCA!E71</f>
        <v>243841.84</v>
      </c>
      <c r="E1076" s="2">
        <v>0</v>
      </c>
      <c r="F1076" s="2">
        <v>0</v>
      </c>
      <c r="G1076" s="3">
        <f t="shared" si="38"/>
        <v>62108.103419999999</v>
      </c>
      <c r="H1076" s="3">
        <f t="shared" si="35"/>
        <v>0.35000000000582077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453348.19</v>
      </c>
      <c r="D1078" s="2">
        <f>BILANCA!E73</f>
        <v>243841.84</v>
      </c>
      <c r="E1078" s="2">
        <v>0</v>
      </c>
      <c r="F1078" s="2">
        <v>0</v>
      </c>
      <c r="G1078" s="3">
        <f t="shared" si="38"/>
        <v>63990.167159999997</v>
      </c>
      <c r="H1078" s="3">
        <f t="shared" si="35"/>
        <v>0.35000000000582077</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1377.03</v>
      </c>
      <c r="D1085" s="2">
        <f>BILANCA!E80</f>
        <v>2443.2399999999998</v>
      </c>
      <c r="E1085" s="2">
        <v>0</v>
      </c>
      <c r="F1085" s="2">
        <v>0</v>
      </c>
      <c r="G1085" s="3">
        <f t="shared" si="38"/>
        <v>469.76324999999991</v>
      </c>
      <c r="H1085" s="3">
        <f t="shared" si="35"/>
        <v>0.26999999999975444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203.67000000000002</v>
      </c>
      <c r="D1087" s="2">
        <f>BILANCA!E82</f>
        <v>2164.17</v>
      </c>
      <c r="E1087" s="2">
        <v>0</v>
      </c>
      <c r="F1087" s="2">
        <v>0</v>
      </c>
      <c r="G1087" s="3">
        <f t="shared" si="38"/>
        <v>348.96476999999999</v>
      </c>
      <c r="H1087" s="3">
        <f t="shared" si="35"/>
        <v>0.50000000000005684</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49.37</v>
      </c>
      <c r="D1090" s="2">
        <f>BILANCA!E85</f>
        <v>49.37</v>
      </c>
      <c r="E1090" s="2">
        <v>0</v>
      </c>
      <c r="F1090" s="2">
        <v>0</v>
      </c>
      <c r="G1090" s="3">
        <f t="shared" si="38"/>
        <v>11.848799999999999</v>
      </c>
      <c r="H1090" s="3">
        <f t="shared" si="35"/>
        <v>0.73999999999999488</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154.30000000000001</v>
      </c>
      <c r="D1092" s="2">
        <f>BILANCA!E87</f>
        <v>2114.8000000000002</v>
      </c>
      <c r="E1092" s="2">
        <v>0</v>
      </c>
      <c r="F1092" s="2">
        <v>0</v>
      </c>
      <c r="G1092" s="3">
        <f t="shared" si="38"/>
        <v>359.47980000000007</v>
      </c>
      <c r="H1092" s="3">
        <f t="shared" si="35"/>
        <v>0.49999999999982947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187152.43</v>
      </c>
      <c r="D1140" s="2">
        <f>BILANCA!E135</f>
        <v>187152.43</v>
      </c>
      <c r="E1140" s="2">
        <v>0</v>
      </c>
      <c r="F1140" s="2">
        <v>0</v>
      </c>
      <c r="G1140" s="3">
        <f t="shared" si="38"/>
        <v>72989.447700000004</v>
      </c>
      <c r="H1140" s="3">
        <f t="shared" si="41"/>
        <v>0.85999999998603016</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187152.43</v>
      </c>
      <c r="D1141" s="2">
        <f>BILANCA!E136</f>
        <v>187152.43</v>
      </c>
      <c r="E1141" s="2">
        <v>0</v>
      </c>
      <c r="F1141" s="2">
        <v>0</v>
      </c>
      <c r="G1141" s="3">
        <f t="shared" si="38"/>
        <v>73550.904989999995</v>
      </c>
      <c r="H1141" s="3">
        <f t="shared" si="41"/>
        <v>0.85999999998603016</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187152.43</v>
      </c>
      <c r="D1145" s="2">
        <f>BILANCA!E140</f>
        <v>187152.43</v>
      </c>
      <c r="E1145" s="2">
        <v>0</v>
      </c>
      <c r="F1145" s="2">
        <v>0</v>
      </c>
      <c r="G1145" s="3">
        <f t="shared" si="38"/>
        <v>75796.734150000004</v>
      </c>
      <c r="H1145" s="3">
        <f t="shared" si="41"/>
        <v>0.85999999998603016</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7831.7800000000007</v>
      </c>
      <c r="D1152" s="2">
        <f>BILANCA!E147</f>
        <v>6596.7999999999993</v>
      </c>
      <c r="E1152" s="2">
        <v>0</v>
      </c>
      <c r="F1152" s="2">
        <v>0</v>
      </c>
      <c r="G1152" s="3">
        <f t="shared" si="38"/>
        <v>2985.6039599999995</v>
      </c>
      <c r="H1152" s="3">
        <f t="shared" si="41"/>
        <v>0.42000000000007276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3804.72</v>
      </c>
      <c r="D1153" s="2">
        <f>BILANCA!E148</f>
        <v>3632.61</v>
      </c>
      <c r="E1153" s="2">
        <v>0</v>
      </c>
      <c r="F1153" s="2">
        <v>0</v>
      </c>
      <c r="G1153" s="3">
        <f t="shared" si="38"/>
        <v>1583.0014199999998</v>
      </c>
      <c r="H1153" s="3">
        <f t="shared" si="41"/>
        <v>0.67000000000007276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3176.98</v>
      </c>
      <c r="D1164" s="2">
        <f>BILANCA!E159</f>
        <v>2569.41</v>
      </c>
      <c r="E1164" s="2">
        <v>0</v>
      </c>
      <c r="F1164" s="2">
        <v>0</v>
      </c>
      <c r="G1164" s="3">
        <f t="shared" si="38"/>
        <v>1280.6331999999998</v>
      </c>
      <c r="H1164" s="3">
        <f t="shared" si="41"/>
        <v>0.42999999999983629</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10529.27</v>
      </c>
      <c r="D1165" s="2">
        <f>BILANCA!E160</f>
        <v>9907.8799999999992</v>
      </c>
      <c r="E1165" s="2">
        <v>0</v>
      </c>
      <c r="F1165" s="2">
        <v>0</v>
      </c>
      <c r="G1165" s="3">
        <f t="shared" si="38"/>
        <v>4703.4796499999993</v>
      </c>
      <c r="H1165" s="3">
        <f t="shared" si="41"/>
        <v>0.39000000000123691</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9679.19</v>
      </c>
      <c r="D1169" s="2">
        <f>BILANCA!E164</f>
        <v>9513.1</v>
      </c>
      <c r="E1169" s="2">
        <v>0</v>
      </c>
      <c r="F1169" s="2">
        <v>0</v>
      </c>
      <c r="G1169" s="3">
        <f t="shared" si="38"/>
        <v>4564.1570100000008</v>
      </c>
      <c r="H1169" s="3">
        <f t="shared" si="41"/>
        <v>0.29000000000087311</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72.540000000000006</v>
      </c>
      <c r="D1176" s="2">
        <f>BILANCA!E171</f>
        <v>72.540000000000006</v>
      </c>
      <c r="E1176" s="2">
        <v>0</v>
      </c>
      <c r="F1176" s="2">
        <v>0</v>
      </c>
      <c r="G1176" s="3">
        <f t="shared" si="38"/>
        <v>36.124920000000003</v>
      </c>
      <c r="H1176" s="3">
        <f t="shared" si="41"/>
        <v>0.91999999999998749</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72.540000000000006</v>
      </c>
      <c r="D1177" s="2">
        <f>BILANCA!E172</f>
        <v>0</v>
      </c>
      <c r="E1177" s="2">
        <v>0</v>
      </c>
      <c r="F1177" s="2">
        <v>0</v>
      </c>
      <c r="G1177" s="3">
        <f t="shared" si="38"/>
        <v>12.114180000000001</v>
      </c>
      <c r="H1177" s="3">
        <f t="shared" si="41"/>
        <v>0.45999999999999375</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72.540000000000006</v>
      </c>
      <c r="E1178" s="2">
        <v>0</v>
      </c>
      <c r="F1178" s="2">
        <v>0</v>
      </c>
      <c r="G1178" s="3">
        <f t="shared" si="38"/>
        <v>24.373440000000002</v>
      </c>
      <c r="H1178" s="3">
        <f t="shared" si="41"/>
        <v>0.45999999999999375</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2833017.2900000005</v>
      </c>
      <c r="D1180" s="2">
        <f>BILANCA!E176</f>
        <v>3281419.79</v>
      </c>
      <c r="E1180" s="2">
        <v>0</v>
      </c>
      <c r="F1180" s="2">
        <v>0</v>
      </c>
      <c r="G1180" s="3">
        <f t="shared" si="38"/>
        <v>1597295.6679000002</v>
      </c>
      <c r="H1180" s="3">
        <f t="shared" si="41"/>
        <v>0.50000000046566129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66573.930000000008</v>
      </c>
      <c r="D1181" s="2">
        <f>BILANCA!E177</f>
        <v>56495.14</v>
      </c>
      <c r="E1181" s="2">
        <v>0</v>
      </c>
      <c r="F1181" s="2">
        <v>0</v>
      </c>
      <c r="G1181" s="3">
        <f t="shared" si="38"/>
        <v>30705.479910000005</v>
      </c>
      <c r="H1181" s="3">
        <f t="shared" si="41"/>
        <v>0.20999999999185093</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57348.860000000008</v>
      </c>
      <c r="D1182" s="2">
        <f>BILANCA!E178</f>
        <v>56495.14</v>
      </c>
      <c r="E1182" s="2">
        <v>0</v>
      </c>
      <c r="F1182" s="2">
        <v>0</v>
      </c>
      <c r="G1182" s="3">
        <f t="shared" si="38"/>
        <v>29298.33208</v>
      </c>
      <c r="H1182" s="3">
        <f t="shared" si="41"/>
        <v>0.27999999999155989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34981.29</v>
      </c>
      <c r="D1183" s="2">
        <f>BILANCA!E179</f>
        <v>41920.97</v>
      </c>
      <c r="E1183" s="2">
        <v>0</v>
      </c>
      <c r="F1183" s="2">
        <v>0</v>
      </c>
      <c r="G1183" s="3">
        <f t="shared" si="38"/>
        <v>20556.41879</v>
      </c>
      <c r="H1183" s="3">
        <f t="shared" si="41"/>
        <v>0.31999999999970896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22256.37</v>
      </c>
      <c r="D1184" s="2">
        <f>BILANCA!E180</f>
        <v>13462.67</v>
      </c>
      <c r="E1184" s="2">
        <v>0</v>
      </c>
      <c r="F1184" s="2">
        <v>0</v>
      </c>
      <c r="G1184" s="3">
        <f t="shared" si="38"/>
        <v>8557.6175399999993</v>
      </c>
      <c r="H1184" s="3">
        <f t="shared" si="41"/>
        <v>0.69999999999890861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0.01</v>
      </c>
      <c r="D1185" s="2">
        <f>BILANCA!E181</f>
        <v>0.01</v>
      </c>
      <c r="E1185" s="2">
        <v>0</v>
      </c>
      <c r="F1185" s="2">
        <v>0</v>
      </c>
      <c r="G1185" s="3">
        <f t="shared" si="38"/>
        <v>5.2499999999999995E-3</v>
      </c>
      <c r="H1185" s="3">
        <f t="shared" si="41"/>
        <v>0.02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0.01</v>
      </c>
      <c r="D1188" s="2">
        <f>BILANCA!E184</f>
        <v>0.01</v>
      </c>
      <c r="E1188" s="2">
        <v>0</v>
      </c>
      <c r="F1188" s="2">
        <v>0</v>
      </c>
      <c r="G1188" s="3">
        <f t="shared" si="38"/>
        <v>5.3399999999999993E-3</v>
      </c>
      <c r="H1188" s="3">
        <f t="shared" si="41"/>
        <v>0.02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1000.28</v>
      </c>
      <c r="E1199" s="2">
        <v>0</v>
      </c>
      <c r="F1199" s="2">
        <v>0</v>
      </c>
      <c r="G1199" s="3">
        <f t="shared" si="38"/>
        <v>378.10584</v>
      </c>
      <c r="H1199" s="3">
        <f t="shared" si="41"/>
        <v>0.27999999999997272</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111.19</v>
      </c>
      <c r="D1200" s="2">
        <f>BILANCA!E196</f>
        <v>111.21</v>
      </c>
      <c r="E1200" s="2">
        <v>0</v>
      </c>
      <c r="F1200" s="2">
        <v>0</v>
      </c>
      <c r="G1200" s="3">
        <f t="shared" si="38"/>
        <v>63.385899999999999</v>
      </c>
      <c r="H1200" s="3">
        <f t="shared" si="41"/>
        <v>0.39999999999999147</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8541.99</v>
      </c>
      <c r="D1201" s="2">
        <f>BILANCA!E197</f>
        <v>0</v>
      </c>
      <c r="E1201" s="2">
        <v>0</v>
      </c>
      <c r="F1201" s="2">
        <v>0</v>
      </c>
      <c r="G1201" s="3">
        <f t="shared" si="38"/>
        <v>1631.52009</v>
      </c>
      <c r="H1201" s="3">
        <f t="shared" si="41"/>
        <v>1.0000000000218279E-2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8541.99</v>
      </c>
      <c r="D1203" s="2">
        <f>BILANCA!E199</f>
        <v>0</v>
      </c>
      <c r="E1203" s="2">
        <v>0</v>
      </c>
      <c r="F1203" s="2">
        <v>0</v>
      </c>
      <c r="G1203" s="3">
        <f t="shared" si="44"/>
        <v>1648.6040700000001</v>
      </c>
      <c r="H1203" s="3">
        <f t="shared" si="45"/>
        <v>1.0000000000218279E-2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683.08</v>
      </c>
      <c r="D1252" s="2">
        <f>BILANCA!E248</f>
        <v>0</v>
      </c>
      <c r="E1252" s="2">
        <v>0</v>
      </c>
      <c r="F1252" s="2">
        <v>0</v>
      </c>
      <c r="G1252" s="3">
        <f t="shared" si="38"/>
        <v>165.30536000000001</v>
      </c>
      <c r="H1252" s="3">
        <f t="shared" si="41"/>
        <v>8.0000000000040927E-2</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683.08</v>
      </c>
      <c r="D1254" s="2">
        <f>BILANCA!E250</f>
        <v>0</v>
      </c>
      <c r="E1254" s="2">
        <v>0</v>
      </c>
      <c r="F1254" s="2">
        <v>0</v>
      </c>
      <c r="G1254" s="3">
        <f t="shared" si="38"/>
        <v>166.67152000000002</v>
      </c>
      <c r="H1254" s="3">
        <f t="shared" si="41"/>
        <v>8.0000000000040927E-2</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2766443.3600000003</v>
      </c>
      <c r="D1255" s="2">
        <f>BILANCA!E251</f>
        <v>3224924.65</v>
      </c>
      <c r="E1255" s="2">
        <v>0</v>
      </c>
      <c r="F1255" s="2">
        <v>0</v>
      </c>
      <c r="G1255" s="3">
        <f t="shared" si="38"/>
        <v>2257991.7017000001</v>
      </c>
      <c r="H1255" s="3">
        <f t="shared" si="41"/>
        <v>0.71000000042840838</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2374837.9300000002</v>
      </c>
      <c r="D1256" s="2">
        <f>BILANCA!E252</f>
        <v>3039084.36</v>
      </c>
      <c r="E1256" s="2">
        <v>0</v>
      </c>
      <c r="F1256" s="2">
        <v>0</v>
      </c>
      <c r="G1256" s="3">
        <f t="shared" si="38"/>
        <v>2079439.6358999999</v>
      </c>
      <c r="H1256" s="3">
        <f t="shared" si="41"/>
        <v>0.42999999970197678</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2374837.9300000002</v>
      </c>
      <c r="D1257" s="2">
        <f>BILANCA!E253</f>
        <v>3039084.36</v>
      </c>
      <c r="E1257" s="2">
        <v>0</v>
      </c>
      <c r="F1257" s="2">
        <v>0</v>
      </c>
      <c r="G1257" s="3">
        <f t="shared" si="38"/>
        <v>2087892.64255</v>
      </c>
      <c r="H1257" s="3">
        <f t="shared" si="41"/>
        <v>0.42999999970197678</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383179.02</v>
      </c>
      <c r="D1259" s="2">
        <f>BILANCA!E255</f>
        <v>185840.28999999992</v>
      </c>
      <c r="E1259" s="2">
        <v>0</v>
      </c>
      <c r="F1259" s="2">
        <v>0</v>
      </c>
      <c r="G1259" s="3">
        <f t="shared" si="38"/>
        <v>187960.04039999997</v>
      </c>
      <c r="H1259" s="3">
        <f t="shared" si="41"/>
        <v>0.30999999993946403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1166589.32</v>
      </c>
      <c r="D1260" s="2">
        <f>BILANCA!E256</f>
        <v>1123861.67</v>
      </c>
      <c r="E1260" s="2">
        <v>0</v>
      </c>
      <c r="F1260" s="2">
        <v>0</v>
      </c>
      <c r="G1260" s="3">
        <f t="shared" si="38"/>
        <v>853578.16500000004</v>
      </c>
      <c r="H1260" s="3">
        <f t="shared" si="41"/>
        <v>0.65000000013969839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1166589.32</v>
      </c>
      <c r="D1261" s="2">
        <f>BILANCA!E257</f>
        <v>1123861.67</v>
      </c>
      <c r="E1261" s="2">
        <v>0</v>
      </c>
      <c r="F1261" s="2">
        <v>0</v>
      </c>
      <c r="G1261" s="3">
        <f t="shared" si="38"/>
        <v>856992.47766000009</v>
      </c>
      <c r="H1261" s="3">
        <f t="shared" si="41"/>
        <v>0.65000000013969839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783410.3</v>
      </c>
      <c r="D1264" s="2">
        <f>BILANCA!E260</f>
        <v>938021.38</v>
      </c>
      <c r="E1264" s="2">
        <v>0</v>
      </c>
      <c r="F1264" s="2">
        <v>0</v>
      </c>
      <c r="G1264" s="3">
        <f t="shared" si="38"/>
        <v>675501.07724000001</v>
      </c>
      <c r="H1264" s="3">
        <f t="shared" si="41"/>
        <v>0.68000000005122274</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783410.3</v>
      </c>
      <c r="D1266" s="2">
        <f>BILANCA!E262</f>
        <v>938021.38</v>
      </c>
      <c r="E1266" s="2">
        <v>0</v>
      </c>
      <c r="F1266" s="2">
        <v>0</v>
      </c>
      <c r="G1266" s="3">
        <f t="shared" si="38"/>
        <v>680819.98335999995</v>
      </c>
      <c r="H1266" s="3">
        <f t="shared" si="41"/>
        <v>0.68000000005122274</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8426.41</v>
      </c>
      <c r="D1278" s="2">
        <f>BILANCA!E274</f>
        <v>0</v>
      </c>
      <c r="E1278" s="2">
        <v>0</v>
      </c>
      <c r="F1278" s="2">
        <v>0</v>
      </c>
      <c r="G1278" s="3">
        <f t="shared" si="38"/>
        <v>2258.2778800000001</v>
      </c>
      <c r="H1278" s="3">
        <f t="shared" si="41"/>
        <v>0.40999999999985448</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8426.41</v>
      </c>
      <c r="D1279" s="2">
        <f>BILANCA!E275</f>
        <v>0</v>
      </c>
      <c r="E1279" s="2">
        <v>0</v>
      </c>
      <c r="F1279" s="2">
        <v>0</v>
      </c>
      <c r="G1279" s="3">
        <f t="shared" ref="G1279:G1294" si="48">B1279/1000*C1279+B1279/500*D1279</f>
        <v>2266.7042900000001</v>
      </c>
      <c r="H1279" s="3">
        <f t="shared" ref="H1279:H1294" si="49">ABS(C1279-ROUND(C1279,0))+ABS(D1279-ROUND(D1279,0))</f>
        <v>0.40999999999985448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17510.97</v>
      </c>
      <c r="D1305" s="2">
        <f>BILANCA!E302</f>
        <v>16109.9</v>
      </c>
      <c r="E1305" s="2">
        <v>0</v>
      </c>
      <c r="F1305" s="2">
        <v>0</v>
      </c>
      <c r="G1305" s="3">
        <f t="shared" si="38"/>
        <v>14670.577149999997</v>
      </c>
      <c r="H1305" s="3">
        <f t="shared" si="41"/>
        <v>0.12999999999919964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154.30000000000001</v>
      </c>
      <c r="D1312" s="2">
        <f>BILANCA!E309</f>
        <v>2114.8000000000002</v>
      </c>
      <c r="E1312" s="2">
        <v>0</v>
      </c>
      <c r="F1312" s="2">
        <v>0</v>
      </c>
      <c r="G1312" s="3">
        <f t="shared" si="52"/>
        <v>1323.9378000000002</v>
      </c>
      <c r="H1312" s="3">
        <f t="shared" si="41"/>
        <v>0.49999999999982947</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57348.86</v>
      </c>
      <c r="D1340" s="2">
        <f>BILANCA!E337</f>
        <v>56495.14</v>
      </c>
      <c r="E1340" s="2">
        <v>0</v>
      </c>
      <c r="F1340" s="2">
        <v>0</v>
      </c>
      <c r="G1340" s="3">
        <f t="shared" si="52"/>
        <v>56211.9162</v>
      </c>
      <c r="H1340" s="3">
        <f t="shared" si="41"/>
        <v>0.27999999999883585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8541.99</v>
      </c>
      <c r="D1342" s="2">
        <f>BILANCA!E339</f>
        <v>0</v>
      </c>
      <c r="E1342" s="2">
        <v>0</v>
      </c>
      <c r="F1342" s="2">
        <v>0</v>
      </c>
      <c r="G1342" s="3">
        <f t="shared" si="52"/>
        <v>2835.9406800000002</v>
      </c>
      <c r="H1342" s="3">
        <f t="shared" si="41"/>
        <v>1.0000000000218279E-2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206089.13</v>
      </c>
      <c r="D1401" s="7">
        <f>'RAS-funkcijski'!E5</f>
        <v>303610.07</v>
      </c>
      <c r="E1401" s="7">
        <v>0</v>
      </c>
      <c r="F1401" s="7">
        <v>0</v>
      </c>
      <c r="G1401" s="8">
        <f t="shared" si="52"/>
        <v>813.30926999999997</v>
      </c>
      <c r="H1401" s="8">
        <f t="shared" si="41"/>
        <v>0.20000000001164153</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45504.91</v>
      </c>
      <c r="D1402" s="2">
        <f>'RAS-funkcijski'!E6</f>
        <v>64688.89</v>
      </c>
      <c r="E1402" s="2">
        <v>0</v>
      </c>
      <c r="F1402" s="2">
        <v>0</v>
      </c>
      <c r="G1402" s="3">
        <f t="shared" si="52"/>
        <v>349.76537999999999</v>
      </c>
      <c r="H1402" s="3">
        <f t="shared" si="41"/>
        <v>0.19999999999708962</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45504.91</v>
      </c>
      <c r="D1403" s="2">
        <f>'RAS-funkcijski'!E7</f>
        <v>64688.89</v>
      </c>
      <c r="E1403" s="2">
        <v>0</v>
      </c>
      <c r="F1403" s="2">
        <v>0</v>
      </c>
      <c r="G1403" s="3">
        <f t="shared" si="52"/>
        <v>524.64807000000008</v>
      </c>
      <c r="H1403" s="3">
        <f t="shared" si="41"/>
        <v>0.19999999999708962</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160584.22</v>
      </c>
      <c r="D1409" s="2">
        <f>'RAS-funkcijski'!E13</f>
        <v>238921.18</v>
      </c>
      <c r="E1409" s="2">
        <v>0</v>
      </c>
      <c r="F1409" s="2">
        <v>0</v>
      </c>
      <c r="G1409" s="3">
        <f t="shared" si="52"/>
        <v>5745.8392199999998</v>
      </c>
      <c r="H1409" s="3">
        <f t="shared" si="41"/>
        <v>0.39999999999417923</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128448.73</v>
      </c>
      <c r="E1410" s="2">
        <v>0</v>
      </c>
      <c r="F1410" s="2">
        <v>0</v>
      </c>
      <c r="G1410" s="3">
        <f t="shared" si="52"/>
        <v>2568.9746</v>
      </c>
      <c r="H1410" s="3">
        <f t="shared" si="41"/>
        <v>0.27000000000407454</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160584.22</v>
      </c>
      <c r="D1412" s="2">
        <f>'RAS-funkcijski'!E16</f>
        <v>110472.45</v>
      </c>
      <c r="E1412" s="2">
        <v>0</v>
      </c>
      <c r="F1412" s="2">
        <v>0</v>
      </c>
      <c r="G1412" s="3">
        <f t="shared" si="52"/>
        <v>4578.34944</v>
      </c>
      <c r="H1412" s="3">
        <f t="shared" si="41"/>
        <v>0.66999999999825377</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30848.77</v>
      </c>
      <c r="D1424" s="2">
        <f>'RAS-funkcijski'!E28</f>
        <v>29732.92</v>
      </c>
      <c r="E1424" s="2">
        <v>0</v>
      </c>
      <c r="F1424" s="2">
        <v>0</v>
      </c>
      <c r="G1424" s="3">
        <f t="shared" si="52"/>
        <v>2167.5506399999999</v>
      </c>
      <c r="H1424" s="3">
        <f t="shared" si="41"/>
        <v>0.31000000000130967</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30848.77</v>
      </c>
      <c r="D1426" s="2">
        <f>'RAS-funkcijski'!E30</f>
        <v>29732.92</v>
      </c>
      <c r="E1426" s="2">
        <v>0</v>
      </c>
      <c r="F1426" s="2">
        <v>0</v>
      </c>
      <c r="G1426" s="3">
        <f t="shared" si="52"/>
        <v>2348.1798599999997</v>
      </c>
      <c r="H1426" s="3">
        <f t="shared" si="41"/>
        <v>0.31000000000130967</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56301.43</v>
      </c>
      <c r="D1431" s="2">
        <f>'RAS-funkcijski'!E35</f>
        <v>262366.70999999996</v>
      </c>
      <c r="E1431" s="2">
        <v>0</v>
      </c>
      <c r="F1431" s="2">
        <v>0</v>
      </c>
      <c r="G1431" s="3">
        <f t="shared" si="52"/>
        <v>18012.080349999997</v>
      </c>
      <c r="H1431" s="3">
        <f t="shared" si="41"/>
        <v>0.72000000003754394</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304</v>
      </c>
      <c r="E1435" s="2">
        <v>0</v>
      </c>
      <c r="F1435" s="2">
        <v>0</v>
      </c>
      <c r="G1435" s="3">
        <f t="shared" si="52"/>
        <v>21.28</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304</v>
      </c>
      <c r="E1436" s="2">
        <v>0</v>
      </c>
      <c r="F1436" s="2">
        <v>0</v>
      </c>
      <c r="G1436" s="3">
        <f t="shared" si="52"/>
        <v>21.887999999999998</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184552.4</v>
      </c>
      <c r="E1446" s="2">
        <v>0</v>
      </c>
      <c r="F1446" s="2">
        <v>0</v>
      </c>
      <c r="G1446" s="3">
        <f t="shared" si="52"/>
        <v>16978.820799999998</v>
      </c>
      <c r="H1446" s="3">
        <f t="shared" si="63"/>
        <v>0.39999999999417923</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184552.4</v>
      </c>
      <c r="E1449" s="2">
        <v>0</v>
      </c>
      <c r="F1449" s="2">
        <v>0</v>
      </c>
      <c r="G1449" s="3">
        <f t="shared" si="52"/>
        <v>18086.135200000001</v>
      </c>
      <c r="H1449" s="3">
        <f t="shared" si="63"/>
        <v>0.39999999999417923</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47363.44</v>
      </c>
      <c r="D1450" s="2">
        <f>'RAS-funkcijski'!E54</f>
        <v>66958.259999999995</v>
      </c>
      <c r="E1450" s="2">
        <v>0</v>
      </c>
      <c r="F1450" s="2">
        <v>0</v>
      </c>
      <c r="G1450" s="3">
        <f t="shared" si="52"/>
        <v>9063.9979999999996</v>
      </c>
      <c r="H1450" s="3">
        <f t="shared" si="63"/>
        <v>0.69999999999708962</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47363.44</v>
      </c>
      <c r="D1451" s="2">
        <f>'RAS-funkcijski'!E55</f>
        <v>66958.259999999995</v>
      </c>
      <c r="E1451" s="2">
        <v>0</v>
      </c>
      <c r="F1451" s="2">
        <v>0</v>
      </c>
      <c r="G1451" s="3">
        <f t="shared" si="52"/>
        <v>9245.2779599999994</v>
      </c>
      <c r="H1451" s="3">
        <f t="shared" si="63"/>
        <v>0.69999999999708962</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8937.99</v>
      </c>
      <c r="D1456" s="2">
        <f>'RAS-funkcijski'!E60</f>
        <v>10552.05</v>
      </c>
      <c r="E1456" s="2">
        <v>0</v>
      </c>
      <c r="F1456" s="2">
        <v>0</v>
      </c>
      <c r="G1456" s="3">
        <f t="shared" si="52"/>
        <v>1682.3570400000001</v>
      </c>
      <c r="H1456" s="3">
        <f t="shared" si="63"/>
        <v>5.9999999999490683E-2</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52631.51</v>
      </c>
      <c r="D1471" s="2">
        <f>'RAS-funkcijski'!E75</f>
        <v>67169.2</v>
      </c>
      <c r="E1471" s="2">
        <v>0</v>
      </c>
      <c r="F1471" s="2">
        <v>0</v>
      </c>
      <c r="G1471" s="3">
        <f t="shared" si="52"/>
        <v>13274.863609999999</v>
      </c>
      <c r="H1471" s="3">
        <f t="shared" si="63"/>
        <v>0.68999999999505235</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10999.68</v>
      </c>
      <c r="D1472" s="2">
        <f>'RAS-funkcijski'!E76</f>
        <v>9052.77</v>
      </c>
      <c r="E1472" s="2">
        <v>0</v>
      </c>
      <c r="F1472" s="2">
        <v>0</v>
      </c>
      <c r="G1472" s="3">
        <f t="shared" si="52"/>
        <v>2095.57584</v>
      </c>
      <c r="H1472" s="3">
        <f t="shared" si="63"/>
        <v>0.5499999999992724</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41631.83</v>
      </c>
      <c r="D1477" s="2">
        <f>'RAS-funkcijski'!E81</f>
        <v>58116.43</v>
      </c>
      <c r="E1477" s="2">
        <v>0</v>
      </c>
      <c r="F1477" s="2">
        <v>0</v>
      </c>
      <c r="G1477" s="3">
        <f t="shared" si="52"/>
        <v>12155.58113</v>
      </c>
      <c r="H1477" s="3">
        <f t="shared" si="63"/>
        <v>0.59999999999854481</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412388.87</v>
      </c>
      <c r="D1478" s="2">
        <f>'RAS-funkcijski'!E82</f>
        <v>898548.05999999994</v>
      </c>
      <c r="E1478" s="2">
        <v>0</v>
      </c>
      <c r="F1478" s="2">
        <v>0</v>
      </c>
      <c r="G1478" s="3">
        <f t="shared" si="52"/>
        <v>172339.82921999999</v>
      </c>
      <c r="H1478" s="3">
        <f t="shared" si="63"/>
        <v>0.18999999994412065</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305740.28999999998</v>
      </c>
      <c r="D1480" s="2">
        <f>'RAS-funkcijski'!E84</f>
        <v>839077.15</v>
      </c>
      <c r="E1480" s="2">
        <v>0</v>
      </c>
      <c r="F1480" s="2">
        <v>0</v>
      </c>
      <c r="G1480" s="3">
        <f t="shared" si="52"/>
        <v>158711.56720000002</v>
      </c>
      <c r="H1480" s="3">
        <f t="shared" si="63"/>
        <v>0.44000000000232831</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17333.14</v>
      </c>
      <c r="D1482" s="2">
        <f>'RAS-funkcijski'!E86</f>
        <v>18399.939999999999</v>
      </c>
      <c r="E1482" s="2">
        <v>0</v>
      </c>
      <c r="F1482" s="2">
        <v>0</v>
      </c>
      <c r="G1482" s="3">
        <f t="shared" si="52"/>
        <v>4438.9076399999994</v>
      </c>
      <c r="H1482" s="3">
        <f t="shared" si="63"/>
        <v>0.2000000000007276</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89315.44</v>
      </c>
      <c r="D1484" s="2">
        <f>'RAS-funkcijski'!E88</f>
        <v>41070.97</v>
      </c>
      <c r="E1484" s="2">
        <v>0</v>
      </c>
      <c r="F1484" s="2">
        <v>0</v>
      </c>
      <c r="G1484" s="3">
        <f t="shared" si="52"/>
        <v>14402.41992</v>
      </c>
      <c r="H1484" s="3">
        <f t="shared" si="63"/>
        <v>0.47000000000116415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81909.69</v>
      </c>
      <c r="D1503" s="2">
        <f>'RAS-funkcijski'!E107</f>
        <v>201912.05</v>
      </c>
      <c r="E1503" s="2">
        <v>0</v>
      </c>
      <c r="F1503" s="2">
        <v>0</v>
      </c>
      <c r="G1503" s="3">
        <f t="shared" si="52"/>
        <v>50030.580369999996</v>
      </c>
      <c r="H1503" s="3">
        <f t="shared" si="63"/>
        <v>0.35999999998603016</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38100</v>
      </c>
      <c r="D1504" s="2">
        <f>'RAS-funkcijski'!E108</f>
        <v>144314.75</v>
      </c>
      <c r="E1504" s="2">
        <v>0</v>
      </c>
      <c r="F1504" s="2">
        <v>0</v>
      </c>
      <c r="G1504" s="3">
        <f t="shared" si="52"/>
        <v>33979.867999999995</v>
      </c>
      <c r="H1504" s="3">
        <f t="shared" si="63"/>
        <v>0.25</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40809.69</v>
      </c>
      <c r="D1505" s="2">
        <f>'RAS-funkcijski'!E109</f>
        <v>49597.3</v>
      </c>
      <c r="E1505" s="2">
        <v>0</v>
      </c>
      <c r="F1505" s="2">
        <v>0</v>
      </c>
      <c r="G1505" s="3">
        <f t="shared" si="52"/>
        <v>14700.45045</v>
      </c>
      <c r="H1505" s="3">
        <f t="shared" si="63"/>
        <v>0.61000000000058208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3000</v>
      </c>
      <c r="D1507" s="2">
        <f>'RAS-funkcijski'!E111</f>
        <v>3000</v>
      </c>
      <c r="E1507" s="2">
        <v>0</v>
      </c>
      <c r="F1507" s="2">
        <v>0</v>
      </c>
      <c r="G1507" s="3">
        <f t="shared" si="52"/>
        <v>963</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5000</v>
      </c>
      <c r="E1509" s="2">
        <v>0</v>
      </c>
      <c r="F1509" s="2">
        <v>0</v>
      </c>
      <c r="G1509" s="3">
        <f t="shared" si="52"/>
        <v>1090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39083.1</v>
      </c>
      <c r="D1510" s="2">
        <f>'RAS-funkcijski'!E114</f>
        <v>57460.61</v>
      </c>
      <c r="E1510" s="2">
        <v>0</v>
      </c>
      <c r="F1510" s="2">
        <v>0</v>
      </c>
      <c r="G1510" s="3">
        <f t="shared" si="52"/>
        <v>16940.475200000001</v>
      </c>
      <c r="H1510" s="3">
        <f t="shared" si="63"/>
        <v>0.48999999999796273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32574.27</v>
      </c>
      <c r="D1511" s="2">
        <f>'RAS-funkcijski'!E115</f>
        <v>47941.84</v>
      </c>
      <c r="E1511" s="2">
        <v>0</v>
      </c>
      <c r="F1511" s="2">
        <v>0</v>
      </c>
      <c r="G1511" s="3">
        <f t="shared" si="52"/>
        <v>14258.832449999998</v>
      </c>
      <c r="H1511" s="3">
        <f t="shared" si="63"/>
        <v>0.43000000000392902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32574.27</v>
      </c>
      <c r="D1512" s="2">
        <f>'RAS-funkcijski'!E116</f>
        <v>46941.84</v>
      </c>
      <c r="E1512" s="2">
        <v>0</v>
      </c>
      <c r="F1512" s="2">
        <v>0</v>
      </c>
      <c r="G1512" s="3">
        <f t="shared" si="52"/>
        <v>14163.2904</v>
      </c>
      <c r="H1512" s="3">
        <f t="shared" si="63"/>
        <v>0.43000000000392902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1000</v>
      </c>
      <c r="E1513" s="2">
        <v>0</v>
      </c>
      <c r="F1513" s="2">
        <v>0</v>
      </c>
      <c r="G1513" s="3">
        <f t="shared" si="52"/>
        <v>226</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3908.83</v>
      </c>
      <c r="D1514" s="2">
        <f>'RAS-funkcijski'!E118</f>
        <v>5218.7700000000004</v>
      </c>
      <c r="E1514" s="2">
        <v>0</v>
      </c>
      <c r="F1514" s="2">
        <v>0</v>
      </c>
      <c r="G1514" s="3">
        <f t="shared" si="52"/>
        <v>1635.4861800000001</v>
      </c>
      <c r="H1514" s="3">
        <f t="shared" si="63"/>
        <v>0.3999999999996362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3908.83</v>
      </c>
      <c r="D1515" s="2">
        <f>'RAS-funkcijski'!E119</f>
        <v>5218.7700000000004</v>
      </c>
      <c r="E1515" s="2">
        <v>0</v>
      </c>
      <c r="F1515" s="2">
        <v>0</v>
      </c>
      <c r="G1515" s="3">
        <f t="shared" si="52"/>
        <v>1649.8325500000001</v>
      </c>
      <c r="H1515" s="3">
        <f t="shared" si="63"/>
        <v>0.3999999999996362</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2600</v>
      </c>
      <c r="D1518" s="2">
        <f>'RAS-funkcijski'!E122</f>
        <v>4300</v>
      </c>
      <c r="E1518" s="2">
        <v>0</v>
      </c>
      <c r="F1518" s="2">
        <v>0</v>
      </c>
      <c r="G1518" s="3">
        <f t="shared" si="52"/>
        <v>1321.6</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2600</v>
      </c>
      <c r="D1519" s="2">
        <f>'RAS-funkcijski'!E123</f>
        <v>4300</v>
      </c>
      <c r="E1519" s="2">
        <v>0</v>
      </c>
      <c r="F1519" s="2">
        <v>0</v>
      </c>
      <c r="G1519" s="3">
        <f t="shared" si="52"/>
        <v>1332.8</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209339.72</v>
      </c>
      <c r="D1525" s="2">
        <f>'RAS-funkcijski'!E129</f>
        <v>404007.87</v>
      </c>
      <c r="E1525" s="2">
        <v>0</v>
      </c>
      <c r="F1525" s="2">
        <v>0</v>
      </c>
      <c r="G1525" s="3">
        <f t="shared" si="52"/>
        <v>127169.4325</v>
      </c>
      <c r="H1525" s="3">
        <f t="shared" si="63"/>
        <v>0.41000000000349246</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1420</v>
      </c>
      <c r="D1529" s="2">
        <f>'RAS-funkcijski'!E133</f>
        <v>4000</v>
      </c>
      <c r="E1529" s="2">
        <v>0</v>
      </c>
      <c r="F1529" s="2">
        <v>0</v>
      </c>
      <c r="G1529" s="3">
        <f t="shared" si="52"/>
        <v>1215.18</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14947.99</v>
      </c>
      <c r="D1531" s="2">
        <f>'RAS-funkcijski'!E135</f>
        <v>17030</v>
      </c>
      <c r="E1531" s="2">
        <v>0</v>
      </c>
      <c r="F1531" s="2">
        <v>0</v>
      </c>
      <c r="G1531" s="3">
        <f t="shared" si="52"/>
        <v>6420.046690000001</v>
      </c>
      <c r="H1531" s="3">
        <f t="shared" si="63"/>
        <v>1.0000000000218279E-2</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192971.73</v>
      </c>
      <c r="D1536" s="2">
        <f>'RAS-funkcijski'!E140</f>
        <v>382977.87</v>
      </c>
      <c r="E1536" s="2">
        <v>0</v>
      </c>
      <c r="F1536" s="2">
        <v>0</v>
      </c>
      <c r="G1536" s="3">
        <f t="shared" si="52"/>
        <v>130414.13592000002</v>
      </c>
      <c r="H1536" s="3">
        <f t="shared" si="63"/>
        <v>0.39999999999417923</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1088592.22</v>
      </c>
      <c r="D1537" s="14">
        <f>'RAS-funkcijski'!E141</f>
        <v>2224807.4900000002</v>
      </c>
      <c r="E1537" s="14">
        <v>0</v>
      </c>
      <c r="F1537" s="14">
        <v>0</v>
      </c>
      <c r="G1537" s="15">
        <f t="shared" si="52"/>
        <v>758734.38640000008</v>
      </c>
      <c r="H1537" s="15">
        <f t="shared" si="63"/>
        <v>0.71000000019557774</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t="str">
        <f>'P-VRIO'!D9</f>
        <v>700,396,16</v>
      </c>
      <c r="D1542" s="2">
        <f>'P-VRIO'!E9</f>
        <v>0</v>
      </c>
      <c r="E1542" s="2">
        <v>0</v>
      </c>
      <c r="F1542" s="2">
        <v>0</v>
      </c>
      <c r="G1542" s="3" t="e">
        <f t="shared" si="52"/>
        <v>#VALUE!</v>
      </c>
      <c r="H1542" s="3" t="e">
        <f t="shared" si="63"/>
        <v>#VALUE!</v>
      </c>
      <c r="I1542" s="11" t="e">
        <f t="shared" si="64"/>
        <v>#VALUE!</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57348.86</v>
      </c>
      <c r="D1582" s="7"/>
      <c r="E1582" s="7">
        <v>0</v>
      </c>
      <c r="F1582" s="7">
        <v>0</v>
      </c>
      <c r="G1582" s="8">
        <f t="shared" ref="G1582:G1686" si="70">B1582/1000*C1582</f>
        <v>57.348860000000002</v>
      </c>
      <c r="H1582" s="8">
        <f t="shared" ref="H1582:H1686" si="71">ABS(C1582-ROUND(C1582,0))</f>
        <v>0.13999999999941792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1130978.55</v>
      </c>
      <c r="D1583" s="2">
        <v>0</v>
      </c>
      <c r="E1583" s="2">
        <v>0</v>
      </c>
      <c r="F1583" s="2">
        <v>0</v>
      </c>
      <c r="G1583" s="3">
        <f t="shared" si="70"/>
        <v>2261.9571000000001</v>
      </c>
      <c r="H1583" s="3">
        <f t="shared" si="71"/>
        <v>0.44999999995343387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1130978.55</v>
      </c>
      <c r="D1585" s="2">
        <v>0</v>
      </c>
      <c r="E1585" s="2">
        <v>0</v>
      </c>
      <c r="F1585" s="2">
        <v>0</v>
      </c>
      <c r="G1585" s="3">
        <f t="shared" si="70"/>
        <v>4523.9142000000002</v>
      </c>
      <c r="H1585" s="3">
        <f t="shared" si="71"/>
        <v>0.44999999995343387</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485675.44</v>
      </c>
      <c r="D1586" s="2">
        <v>0</v>
      </c>
      <c r="E1586" s="2">
        <v>0</v>
      </c>
      <c r="F1586" s="2">
        <v>0</v>
      </c>
      <c r="G1586" s="3">
        <f t="shared" si="70"/>
        <v>2428.3771999999999</v>
      </c>
      <c r="H1586" s="3">
        <f t="shared" si="71"/>
        <v>0.44000000000232831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500503.58</v>
      </c>
      <c r="D1587" s="2">
        <v>0</v>
      </c>
      <c r="E1587" s="2">
        <v>0</v>
      </c>
      <c r="F1587" s="2">
        <v>0</v>
      </c>
      <c r="G1587" s="3">
        <f t="shared" si="70"/>
        <v>3003.0214800000003</v>
      </c>
      <c r="H1587" s="3">
        <f t="shared" si="71"/>
        <v>0.41999999998370185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128.61000000000001</v>
      </c>
      <c r="D1588" s="2">
        <v>0</v>
      </c>
      <c r="E1588" s="2">
        <v>0</v>
      </c>
      <c r="F1588" s="2">
        <v>0</v>
      </c>
      <c r="G1588" s="3">
        <f t="shared" si="70"/>
        <v>0.90027000000000013</v>
      </c>
      <c r="H1588" s="3">
        <f t="shared" si="71"/>
        <v>0.38999999999998636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26461.7</v>
      </c>
      <c r="D1591" s="2">
        <v>0</v>
      </c>
      <c r="E1591" s="2">
        <v>0</v>
      </c>
      <c r="F1591" s="2">
        <v>0</v>
      </c>
      <c r="G1591" s="3">
        <f t="shared" si="70"/>
        <v>264.61700000000002</v>
      </c>
      <c r="H1591" s="3">
        <f t="shared" si="71"/>
        <v>0.2999999999992724</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118209.22</v>
      </c>
      <c r="D1592" s="2">
        <v>0</v>
      </c>
      <c r="E1592" s="2">
        <v>0</v>
      </c>
      <c r="F1592" s="2">
        <v>0</v>
      </c>
      <c r="G1592" s="3">
        <f t="shared" si="70"/>
        <v>1300.30142</v>
      </c>
      <c r="H1592" s="3">
        <f t="shared" si="71"/>
        <v>0.22000000000116415</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1131832.27</v>
      </c>
      <c r="D1602" s="2">
        <v>0</v>
      </c>
      <c r="E1602" s="2">
        <v>0</v>
      </c>
      <c r="F1602" s="2">
        <v>0</v>
      </c>
      <c r="G1602" s="3">
        <f t="shared" si="70"/>
        <v>23768.47767</v>
      </c>
      <c r="H1602" s="3">
        <f t="shared" si="71"/>
        <v>0.27000000001862645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1131832.27</v>
      </c>
      <c r="D1604" s="2">
        <v>0</v>
      </c>
      <c r="E1604" s="2">
        <v>0</v>
      </c>
      <c r="F1604" s="2">
        <v>0</v>
      </c>
      <c r="G1604" s="3">
        <f t="shared" si="70"/>
        <v>26032.142210000002</v>
      </c>
      <c r="H1604" s="3">
        <f t="shared" si="71"/>
        <v>0.27000000001862645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478735.74</v>
      </c>
      <c r="D1605" s="2">
        <v>0</v>
      </c>
      <c r="E1605" s="2">
        <v>0</v>
      </c>
      <c r="F1605" s="2">
        <v>0</v>
      </c>
      <c r="G1605" s="3">
        <f t="shared" si="70"/>
        <v>11489.65776</v>
      </c>
      <c r="H1605" s="3">
        <f t="shared" si="71"/>
        <v>0.26000000000931323</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509297.28</v>
      </c>
      <c r="D1606" s="2">
        <v>0</v>
      </c>
      <c r="E1606" s="2">
        <v>0</v>
      </c>
      <c r="F1606" s="2">
        <v>0</v>
      </c>
      <c r="G1606" s="3">
        <f t="shared" si="70"/>
        <v>12732.432000000001</v>
      </c>
      <c r="H1606" s="3">
        <f t="shared" si="71"/>
        <v>0.28000000002793968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128.61000000000001</v>
      </c>
      <c r="D1607" s="2">
        <v>0</v>
      </c>
      <c r="E1607" s="2">
        <v>0</v>
      </c>
      <c r="F1607" s="2">
        <v>0</v>
      </c>
      <c r="G1607" s="3">
        <f t="shared" si="70"/>
        <v>3.3438600000000003</v>
      </c>
      <c r="H1607" s="3">
        <f t="shared" si="71"/>
        <v>0.38999999999998636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26461.7</v>
      </c>
      <c r="D1610" s="2">
        <v>0</v>
      </c>
      <c r="E1610" s="2">
        <v>0</v>
      </c>
      <c r="F1610" s="2">
        <v>0</v>
      </c>
      <c r="G1610" s="3">
        <f t="shared" si="70"/>
        <v>767.38930000000005</v>
      </c>
      <c r="H1610" s="3">
        <f t="shared" si="71"/>
        <v>0.2999999999992724</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117208.94</v>
      </c>
      <c r="D1611" s="2">
        <v>0</v>
      </c>
      <c r="E1611" s="2">
        <v>0</v>
      </c>
      <c r="F1611" s="2">
        <v>0</v>
      </c>
      <c r="G1611" s="3">
        <f t="shared" si="70"/>
        <v>3516.2682</v>
      </c>
      <c r="H1611" s="3">
        <f t="shared" si="71"/>
        <v>5.9999999997671694E-2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56495.14000000013</v>
      </c>
      <c r="D1621" s="2">
        <v>0</v>
      </c>
      <c r="E1621" s="2">
        <v>0</v>
      </c>
      <c r="F1621" s="2">
        <v>0</v>
      </c>
      <c r="G1621" s="3">
        <f t="shared" si="70"/>
        <v>2259.8056000000051</v>
      </c>
      <c r="H1621" s="3">
        <f t="shared" si="71"/>
        <v>0.14000000013038516</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56495.14</v>
      </c>
      <c r="D1681" s="2">
        <v>0</v>
      </c>
      <c r="E1681" s="2">
        <v>0</v>
      </c>
      <c r="F1681" s="2">
        <v>0</v>
      </c>
      <c r="G1681" s="3">
        <f t="shared" si="70"/>
        <v>5649.5140000000001</v>
      </c>
      <c r="H1681" s="3">
        <f t="shared" si="71"/>
        <v>0.13999999999941792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56495.14</v>
      </c>
      <c r="D1683" s="2">
        <v>0</v>
      </c>
      <c r="E1683" s="2">
        <v>0</v>
      </c>
      <c r="F1683" s="2">
        <v>0</v>
      </c>
      <c r="G1683" s="3">
        <f t="shared" si="70"/>
        <v>5762.5042799999992</v>
      </c>
      <c r="H1683" s="3">
        <f t="shared" si="71"/>
        <v>0.13999999999941792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34" t="s">
        <v>1970</v>
      </c>
      <c r="B2" s="335"/>
      <c r="C2" s="335"/>
      <c r="D2" s="335"/>
      <c r="E2" s="335"/>
      <c r="F2" s="335"/>
      <c r="G2" s="335"/>
      <c r="H2" s="335"/>
      <c r="I2" s="335"/>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6" t="s">
        <v>1972</v>
      </c>
      <c r="B4" s="337"/>
      <c r="C4" s="337"/>
      <c r="D4" s="337"/>
      <c r="E4" s="337"/>
      <c r="F4" s="337"/>
      <c r="G4" s="337"/>
      <c r="H4" s="337"/>
      <c r="I4" s="337"/>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35548</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65" t="s">
        <v>1976</v>
      </c>
      <c r="F7" s="338" t="s">
        <v>1977</v>
      </c>
      <c r="G7" s="339"/>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65"/>
      <c r="F8" s="340" t="s">
        <v>1980</v>
      </c>
      <c r="G8" s="341"/>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65"/>
      <c r="F9" s="332" t="s">
        <v>1981</v>
      </c>
      <c r="G9" s="333"/>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65"/>
      <c r="F10" s="340" t="s">
        <v>1982</v>
      </c>
      <c r="G10" s="341"/>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65"/>
      <c r="F11" s="330" t="s">
        <v>1983</v>
      </c>
      <c r="G11" s="331"/>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65"/>
      <c r="F12" s="328" t="s">
        <v>1984</v>
      </c>
      <c r="G12" s="329"/>
      <c r="H12" s="323" t="s">
        <v>1985</v>
      </c>
      <c r="I12" s="27" t="s">
        <v>1986</v>
      </c>
      <c r="J12" s="228"/>
      <c r="K12" s="228"/>
      <c r="L12" s="5"/>
      <c r="M12" s="5"/>
      <c r="N12" s="5"/>
      <c r="O12" s="5"/>
      <c r="P12" s="5"/>
      <c r="Q12" s="5"/>
      <c r="R12" s="5"/>
      <c r="S12" s="5"/>
      <c r="T12" s="5"/>
      <c r="U12" s="5"/>
      <c r="V12" s="5"/>
      <c r="W12" s="5"/>
    </row>
    <row r="13" spans="1:23" ht="23.25" x14ac:dyDescent="0.2">
      <c r="B13" s="18" t="s">
        <v>1987</v>
      </c>
      <c r="C13" s="242" t="s">
        <v>5</v>
      </c>
      <c r="D13" s="315"/>
      <c r="E13" s="365"/>
      <c r="F13" s="362" t="s">
        <v>1988</v>
      </c>
      <c r="G13" s="363"/>
      <c r="H13" s="364"/>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5" t="s">
        <v>8</v>
      </c>
      <c r="C16" s="366"/>
      <c r="D16" s="366"/>
      <c r="E16" s="366"/>
      <c r="F16" s="347"/>
      <c r="G16" s="201" t="s">
        <v>9</v>
      </c>
      <c r="H16" s="265" t="s">
        <v>10</v>
      </c>
      <c r="I16" s="266" t="s">
        <v>11</v>
      </c>
      <c r="J16" s="5"/>
      <c r="K16" s="5"/>
      <c r="L16" s="5"/>
      <c r="M16" s="5"/>
      <c r="N16" s="5"/>
      <c r="O16" s="5"/>
      <c r="P16" s="5"/>
      <c r="Q16" s="5"/>
      <c r="R16" s="5"/>
      <c r="S16" s="5"/>
      <c r="T16" s="5"/>
      <c r="U16" s="5"/>
      <c r="V16" s="5"/>
      <c r="W16" s="5"/>
    </row>
    <row r="17" spans="1:23" ht="12.75" customHeight="1" x14ac:dyDescent="0.2">
      <c r="A17" s="342" t="s">
        <v>1977</v>
      </c>
      <c r="B17" s="361" t="str">
        <f>'PR-RAS'!B6</f>
        <v>PRIHODI POSLOVANJA (šifre 61+62+63+64+65+66+67+68)</v>
      </c>
      <c r="C17" s="357"/>
      <c r="D17" s="357"/>
      <c r="E17" s="357"/>
      <c r="F17" s="358"/>
      <c r="G17" s="28" t="str">
        <f>'PR-RAS'!C6</f>
        <v>6</v>
      </c>
      <c r="H17" s="275">
        <f>'PR-RAS'!D6</f>
        <v>1243541.6299999999</v>
      </c>
      <c r="I17" s="275">
        <f>'PR-RAS'!E6</f>
        <v>2027468.76</v>
      </c>
      <c r="J17" s="5"/>
      <c r="K17" s="5"/>
      <c r="L17" s="5"/>
      <c r="M17" s="5"/>
      <c r="N17" s="5"/>
      <c r="O17" s="5"/>
      <c r="P17" s="5"/>
      <c r="Q17" s="5"/>
      <c r="R17" s="5"/>
      <c r="S17" s="5"/>
      <c r="T17" s="5"/>
      <c r="U17" s="5"/>
      <c r="V17" s="5"/>
      <c r="W17" s="5"/>
    </row>
    <row r="18" spans="1:23" ht="12.75" customHeight="1" x14ac:dyDescent="0.2">
      <c r="A18" s="343"/>
      <c r="B18" s="350" t="str">
        <f>'PR-RAS'!B152</f>
        <v xml:space="preserve">RASHODI POSLOVANJA (šifre 31+32+34+35+36+37+38) </v>
      </c>
      <c r="C18" s="351"/>
      <c r="D18" s="351"/>
      <c r="E18" s="351"/>
      <c r="F18" s="352"/>
      <c r="G18" s="29" t="str">
        <f>'PR-RAS'!C152</f>
        <v>3</v>
      </c>
      <c r="H18" s="275">
        <f>'PR-RAS'!D152</f>
        <v>711369.38000000012</v>
      </c>
      <c r="I18" s="275">
        <f>'PR-RAS'!E152</f>
        <v>1190573.55</v>
      </c>
      <c r="J18" s="5"/>
      <c r="K18" s="5"/>
      <c r="L18" s="5"/>
      <c r="M18" s="5"/>
      <c r="N18" s="5"/>
      <c r="O18" s="5"/>
      <c r="P18" s="5"/>
      <c r="Q18" s="5"/>
      <c r="R18" s="5"/>
      <c r="S18" s="5"/>
      <c r="T18" s="5"/>
      <c r="U18" s="5"/>
      <c r="V18" s="5"/>
      <c r="W18" s="5"/>
    </row>
    <row r="19" spans="1:23" ht="12.75" customHeight="1" x14ac:dyDescent="0.2">
      <c r="A19" s="343"/>
      <c r="B19" s="350" t="str">
        <f>'PR-RAS'!B649</f>
        <v>Višak prihoda i primitaka raspoloživ u sljedećem razdoblju (šifre X005 + '9221-9222' - Y005 - '9222-9221')</v>
      </c>
      <c r="C19" s="351"/>
      <c r="D19" s="351"/>
      <c r="E19" s="351"/>
      <c r="F19" s="352"/>
      <c r="G19" s="29" t="str">
        <f>'PR-RAS'!C649</f>
        <v>X006</v>
      </c>
      <c r="H19" s="275">
        <f>'PR-RAS'!D649</f>
        <v>383179.01999999967</v>
      </c>
      <c r="I19" s="275">
        <f>'PR-RAS'!E649</f>
        <v>185840.2899999998</v>
      </c>
      <c r="J19" s="5"/>
      <c r="K19" s="5"/>
      <c r="L19" s="5"/>
      <c r="M19" s="5"/>
      <c r="N19" s="5"/>
      <c r="O19" s="5"/>
      <c r="P19" s="5"/>
      <c r="Q19" s="5"/>
      <c r="R19" s="5"/>
      <c r="S19" s="5"/>
      <c r="T19" s="5"/>
      <c r="U19" s="5"/>
      <c r="V19" s="5"/>
      <c r="W19" s="5"/>
    </row>
    <row r="20" spans="1:23" ht="12.75" customHeight="1" x14ac:dyDescent="0.2">
      <c r="A20" s="344"/>
      <c r="B20" s="353" t="str">
        <f>'PR-RAS'!B650</f>
        <v>Manjak prihoda i primitaka za pokriće u sljedećem razdoblju (šifre Y005 + '9222-9221' - X005 - '9221-9222' )</v>
      </c>
      <c r="C20" s="354"/>
      <c r="D20" s="354"/>
      <c r="E20" s="354"/>
      <c r="F20" s="355"/>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5" t="s">
        <v>8</v>
      </c>
      <c r="C21" s="346"/>
      <c r="D21" s="346"/>
      <c r="E21" s="346"/>
      <c r="F21" s="347"/>
      <c r="G21" s="201" t="s">
        <v>9</v>
      </c>
      <c r="H21" s="265" t="s">
        <v>1990</v>
      </c>
      <c r="I21" s="266" t="s">
        <v>1991</v>
      </c>
      <c r="J21" s="5"/>
      <c r="K21" s="5"/>
      <c r="L21" s="5"/>
      <c r="M21" s="5"/>
      <c r="N21" s="5"/>
      <c r="O21" s="5"/>
      <c r="P21" s="5"/>
      <c r="Q21" s="5"/>
      <c r="R21" s="5"/>
      <c r="S21" s="5"/>
      <c r="T21" s="5"/>
      <c r="U21" s="5"/>
      <c r="V21" s="5"/>
      <c r="W21" s="5"/>
    </row>
    <row r="22" spans="1:23" ht="12.75" customHeight="1" x14ac:dyDescent="0.2">
      <c r="A22" s="342" t="s">
        <v>1980</v>
      </c>
      <c r="B22" s="361" t="str">
        <f>BILANCA!B7</f>
        <v>Nefinancijska imovina (šifre 01+02+03+04+05+06)</v>
      </c>
      <c r="C22" s="357"/>
      <c r="D22" s="357"/>
      <c r="E22" s="357"/>
      <c r="F22" s="358"/>
      <c r="G22" s="126" t="str">
        <f>BILANCA!C7</f>
        <v>B002</v>
      </c>
      <c r="H22" s="275">
        <f>BILANCA!D7</f>
        <v>2183031.65</v>
      </c>
      <c r="I22" s="275">
        <f>BILANCA!E7</f>
        <v>2839148.7699999996</v>
      </c>
      <c r="J22" s="5"/>
      <c r="K22" s="5"/>
      <c r="L22" s="5"/>
      <c r="M22" s="5"/>
      <c r="N22" s="5"/>
      <c r="O22" s="5"/>
      <c r="P22" s="5"/>
      <c r="Q22" s="5"/>
      <c r="R22" s="5"/>
      <c r="S22" s="5"/>
      <c r="T22" s="5"/>
      <c r="U22" s="5"/>
      <c r="V22" s="5"/>
      <c r="W22" s="5"/>
    </row>
    <row r="23" spans="1:23" ht="12.75" customHeight="1" x14ac:dyDescent="0.2">
      <c r="A23" s="343"/>
      <c r="B23" s="350" t="str">
        <f>BILANCA!B69</f>
        <v>Financijska imovina (šifre 11+12+13+14+15+16+17+19)</v>
      </c>
      <c r="C23" s="351"/>
      <c r="D23" s="351"/>
      <c r="E23" s="351"/>
      <c r="F23" s="352"/>
      <c r="G23" s="127" t="str">
        <f>BILANCA!C69</f>
        <v>1</v>
      </c>
      <c r="H23" s="275">
        <f>BILANCA!D69</f>
        <v>649985.64000000013</v>
      </c>
      <c r="I23" s="275">
        <f>BILANCA!E69</f>
        <v>442271.01999999996</v>
      </c>
      <c r="J23" s="5"/>
      <c r="K23" s="5"/>
      <c r="L23" s="5"/>
      <c r="M23" s="5"/>
      <c r="N23" s="5"/>
      <c r="O23" s="5"/>
      <c r="P23" s="5"/>
      <c r="Q23" s="5"/>
      <c r="R23" s="5"/>
      <c r="S23" s="5"/>
      <c r="T23" s="5"/>
      <c r="U23" s="5"/>
      <c r="V23" s="5"/>
      <c r="W23" s="5"/>
    </row>
    <row r="24" spans="1:23" ht="12.75" customHeight="1" x14ac:dyDescent="0.2">
      <c r="A24" s="343"/>
      <c r="B24" s="350" t="str">
        <f>BILANCA!B177</f>
        <v xml:space="preserve">Obveze (šifre 23+24+25+26+27+29) </v>
      </c>
      <c r="C24" s="351"/>
      <c r="D24" s="351"/>
      <c r="E24" s="351"/>
      <c r="F24" s="352"/>
      <c r="G24" s="127" t="str">
        <f>BILANCA!C177</f>
        <v>2</v>
      </c>
      <c r="H24" s="275">
        <f>BILANCA!D177</f>
        <v>66573.930000000008</v>
      </c>
      <c r="I24" s="275">
        <f>BILANCA!E177</f>
        <v>56495.14</v>
      </c>
      <c r="J24" s="5"/>
      <c r="K24" s="5"/>
      <c r="L24" s="5"/>
      <c r="M24" s="5"/>
      <c r="N24" s="5"/>
      <c r="O24" s="5"/>
      <c r="P24" s="5"/>
      <c r="Q24" s="5"/>
      <c r="R24" s="5"/>
      <c r="S24" s="5"/>
      <c r="T24" s="5"/>
      <c r="U24" s="5"/>
      <c r="V24" s="5"/>
      <c r="W24" s="5"/>
    </row>
    <row r="25" spans="1:23" ht="12.75" customHeight="1" x14ac:dyDescent="0.2">
      <c r="A25" s="344"/>
      <c r="B25" s="353" t="str">
        <f>BILANCA!B251</f>
        <v>Vlastiti izvori (šifre 91 + 922 - 93 + 96 + 97)</v>
      </c>
      <c r="C25" s="354"/>
      <c r="D25" s="354"/>
      <c r="E25" s="354"/>
      <c r="F25" s="355"/>
      <c r="G25" s="128" t="str">
        <f>BILANCA!C251</f>
        <v>9</v>
      </c>
      <c r="H25" s="275">
        <f>BILANCA!D251</f>
        <v>2766443.3600000003</v>
      </c>
      <c r="I25" s="275">
        <f>BILANCA!E251</f>
        <v>3224924.65</v>
      </c>
      <c r="J25" s="5"/>
      <c r="K25" s="5"/>
      <c r="L25" s="5"/>
      <c r="M25" s="5"/>
      <c r="N25" s="5"/>
      <c r="O25" s="5"/>
      <c r="P25" s="5"/>
      <c r="Q25" s="5"/>
      <c r="R25" s="5"/>
      <c r="S25" s="5"/>
      <c r="T25" s="5"/>
      <c r="U25" s="5"/>
      <c r="V25" s="5"/>
      <c r="W25" s="5"/>
    </row>
    <row r="26" spans="1:23" ht="48" x14ac:dyDescent="0.2">
      <c r="A26" s="200" t="s">
        <v>1989</v>
      </c>
      <c r="B26" s="345" t="s">
        <v>8</v>
      </c>
      <c r="C26" s="346"/>
      <c r="D26" s="346"/>
      <c r="E26" s="346"/>
      <c r="F26" s="347"/>
      <c r="G26" s="201" t="s">
        <v>9</v>
      </c>
      <c r="H26" s="265" t="s">
        <v>10</v>
      </c>
      <c r="I26" s="266" t="s">
        <v>11</v>
      </c>
      <c r="J26" s="5"/>
      <c r="K26" s="5"/>
      <c r="L26" s="5"/>
      <c r="M26" s="5"/>
      <c r="N26" s="5"/>
      <c r="O26" s="5"/>
      <c r="P26" s="5"/>
      <c r="Q26" s="5"/>
      <c r="R26" s="5"/>
      <c r="S26" s="5"/>
      <c r="T26" s="5"/>
      <c r="U26" s="5"/>
      <c r="V26" s="5"/>
      <c r="W26" s="5"/>
    </row>
    <row r="27" spans="1:23" ht="12.75" customHeight="1" x14ac:dyDescent="0.2">
      <c r="A27" s="342" t="s">
        <v>1992</v>
      </c>
      <c r="B27" s="361" t="str">
        <f>'RAS-funkcijski'!B5</f>
        <v>Opće javne usluge (šifre 011+012+013+014 do 018)</v>
      </c>
      <c r="C27" s="357"/>
      <c r="D27" s="357"/>
      <c r="E27" s="357"/>
      <c r="F27" s="358"/>
      <c r="G27" s="126" t="str">
        <f>'RAS-funkcijski'!C5</f>
        <v>01</v>
      </c>
      <c r="H27" s="275">
        <f>'RAS-funkcijski'!D5</f>
        <v>206089.13</v>
      </c>
      <c r="I27" s="275">
        <f>'RAS-funkcijski'!E5</f>
        <v>303610.07</v>
      </c>
      <c r="J27" s="5"/>
      <c r="K27" s="5"/>
      <c r="L27" s="5"/>
      <c r="M27" s="5"/>
      <c r="N27" s="5"/>
      <c r="O27" s="5"/>
      <c r="P27" s="5"/>
      <c r="Q27" s="5"/>
      <c r="R27" s="5"/>
      <c r="S27" s="5"/>
      <c r="T27" s="5"/>
      <c r="U27" s="5"/>
      <c r="V27" s="5"/>
      <c r="W27" s="5"/>
    </row>
    <row r="28" spans="1:23" ht="12.75" customHeight="1" x14ac:dyDescent="0.2">
      <c r="A28" s="343"/>
      <c r="B28" s="350" t="str">
        <f>'RAS-funkcijski'!B35</f>
        <v>Ekonomski poslovi (šifre 041+042+043+044+045+046+047+048+049)</v>
      </c>
      <c r="C28" s="351"/>
      <c r="D28" s="351"/>
      <c r="E28" s="351"/>
      <c r="F28" s="352"/>
      <c r="G28" s="127" t="str">
        <f>'RAS-funkcijski'!C35</f>
        <v>04</v>
      </c>
      <c r="H28" s="275">
        <f>'RAS-funkcijski'!D35</f>
        <v>56301.43</v>
      </c>
      <c r="I28" s="275">
        <f>'RAS-funkcijski'!E35</f>
        <v>262366.70999999996</v>
      </c>
      <c r="J28" s="5"/>
      <c r="K28" s="5"/>
      <c r="L28" s="5"/>
      <c r="M28" s="5"/>
      <c r="N28" s="5"/>
      <c r="O28" s="5"/>
      <c r="P28" s="5"/>
      <c r="Q28" s="5"/>
      <c r="R28" s="5"/>
      <c r="S28" s="5"/>
      <c r="T28" s="5"/>
      <c r="U28" s="5"/>
      <c r="V28" s="5"/>
      <c r="W28" s="5"/>
    </row>
    <row r="29" spans="1:23" ht="12.75" customHeight="1" x14ac:dyDescent="0.2">
      <c r="A29" s="343"/>
      <c r="B29" s="350" t="str">
        <f>'RAS-funkcijski'!B88</f>
        <v>Rashodi vezani za stanovanje i kom. pogodnosti koji nisu drugdje svrstani</v>
      </c>
      <c r="C29" s="351"/>
      <c r="D29" s="351"/>
      <c r="E29" s="351"/>
      <c r="F29" s="352"/>
      <c r="G29" s="127" t="str">
        <f>'RAS-funkcijski'!C88</f>
        <v>066</v>
      </c>
      <c r="H29" s="275">
        <f>'RAS-funkcijski'!D88</f>
        <v>89315.44</v>
      </c>
      <c r="I29" s="275">
        <f>'RAS-funkcijski'!E88</f>
        <v>41070.97</v>
      </c>
      <c r="J29" s="5"/>
      <c r="K29" s="5"/>
      <c r="L29" s="5"/>
      <c r="M29" s="5"/>
      <c r="N29" s="5"/>
      <c r="O29" s="5"/>
      <c r="P29" s="5"/>
      <c r="Q29" s="5"/>
      <c r="R29" s="5"/>
      <c r="S29" s="5"/>
      <c r="T29" s="5"/>
      <c r="U29" s="5"/>
      <c r="V29" s="5"/>
      <c r="W29" s="5"/>
    </row>
    <row r="30" spans="1:23" ht="12.75" customHeight="1" x14ac:dyDescent="0.2">
      <c r="A30" s="343"/>
      <c r="B30" s="350" t="str">
        <f>'RAS-funkcijski'!B114</f>
        <v>Obrazovanje (šifre 091+092+093+094+095+096+097+098)</v>
      </c>
      <c r="C30" s="351"/>
      <c r="D30" s="351"/>
      <c r="E30" s="351"/>
      <c r="F30" s="352"/>
      <c r="G30" s="127" t="str">
        <f>'RAS-funkcijski'!C114</f>
        <v>09</v>
      </c>
      <c r="H30" s="275">
        <f>'RAS-funkcijski'!D114</f>
        <v>39083.1</v>
      </c>
      <c r="I30" s="275">
        <f>'RAS-funkcijski'!E114</f>
        <v>57460.61</v>
      </c>
      <c r="J30" s="5"/>
      <c r="K30" s="5"/>
      <c r="L30" s="5"/>
      <c r="M30" s="5"/>
      <c r="N30" s="5"/>
      <c r="O30" s="5"/>
      <c r="P30" s="5"/>
      <c r="Q30" s="5"/>
      <c r="R30" s="5"/>
      <c r="S30" s="5"/>
      <c r="T30" s="5"/>
      <c r="U30" s="5"/>
      <c r="V30" s="5"/>
      <c r="W30" s="5"/>
    </row>
    <row r="31" spans="1:23" ht="12.75" customHeight="1" x14ac:dyDescent="0.2">
      <c r="A31" s="344"/>
      <c r="B31" s="353" t="str">
        <f>'RAS-funkcijski'!B141</f>
        <v>Kontrolni zbroj (šifre 01+02+03+04+05+06+07+08+09+10)</v>
      </c>
      <c r="C31" s="354"/>
      <c r="D31" s="354"/>
      <c r="E31" s="354"/>
      <c r="F31" s="355"/>
      <c r="G31" s="128" t="str">
        <f>'RAS-funkcijski'!C141</f>
        <v>R1</v>
      </c>
      <c r="H31" s="275">
        <f>'RAS-funkcijski'!D141</f>
        <v>1088592.22</v>
      </c>
      <c r="I31" s="275">
        <f>'RAS-funkcijski'!E141</f>
        <v>2224807.4900000002</v>
      </c>
      <c r="J31" s="5"/>
      <c r="K31" s="5"/>
      <c r="L31" s="5"/>
      <c r="M31" s="5"/>
      <c r="N31" s="5"/>
      <c r="O31" s="5"/>
      <c r="P31" s="5"/>
      <c r="Q31" s="5"/>
      <c r="R31" s="5"/>
      <c r="S31" s="5"/>
      <c r="T31" s="5"/>
      <c r="U31" s="5"/>
      <c r="V31" s="5"/>
      <c r="W31" s="5"/>
    </row>
    <row r="32" spans="1:23" ht="29.25" customHeight="1" x14ac:dyDescent="0.2">
      <c r="A32" s="200" t="s">
        <v>1989</v>
      </c>
      <c r="B32" s="345" t="s">
        <v>8</v>
      </c>
      <c r="C32" s="346"/>
      <c r="D32" s="346"/>
      <c r="E32" s="346"/>
      <c r="F32" s="347"/>
      <c r="G32" s="201" t="s">
        <v>9</v>
      </c>
      <c r="H32" s="265" t="s">
        <v>1993</v>
      </c>
      <c r="I32" s="266" t="s">
        <v>1994</v>
      </c>
      <c r="J32" s="5"/>
      <c r="K32" s="5"/>
      <c r="L32" s="5"/>
      <c r="M32" s="5"/>
      <c r="N32" s="5"/>
      <c r="O32" s="5"/>
      <c r="P32" s="5"/>
      <c r="Q32" s="5"/>
      <c r="R32" s="5"/>
      <c r="S32" s="5"/>
      <c r="T32" s="5"/>
      <c r="U32" s="5"/>
      <c r="V32" s="5"/>
      <c r="W32" s="5"/>
    </row>
    <row r="33" spans="1:23" ht="12.75" customHeight="1" x14ac:dyDescent="0.2">
      <c r="A33" s="342" t="s">
        <v>1982</v>
      </c>
      <c r="B33" s="356" t="str">
        <f>'P-VRIO'!B5</f>
        <v>Promjene u vrijednosti i obujmu imovine (šifre 91511+91512)</v>
      </c>
      <c r="C33" s="357"/>
      <c r="D33" s="357"/>
      <c r="E33" s="357"/>
      <c r="F33" s="358"/>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3"/>
      <c r="B34" s="359" t="str">
        <f>'P-VRIO'!B22</f>
        <v>Promjene u obujmu imovine (šifre P016+P023)</v>
      </c>
      <c r="C34" s="351"/>
      <c r="D34" s="351"/>
      <c r="E34" s="351"/>
      <c r="F34" s="352"/>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3"/>
      <c r="B35" s="359" t="str">
        <f>'P-VRIO'!B38</f>
        <v>Promjene u vrijednosti i obujmu obveza (šifre 91521+91522)</v>
      </c>
      <c r="C35" s="351"/>
      <c r="D35" s="351"/>
      <c r="E35" s="351"/>
      <c r="F35" s="352"/>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4"/>
      <c r="B36" s="360" t="str">
        <f>'P-VRIO'!B44</f>
        <v>Promjene u obujmu obveza (šifre P035 do P038)</v>
      </c>
      <c r="C36" s="354"/>
      <c r="D36" s="354"/>
      <c r="E36" s="354"/>
      <c r="F36" s="355"/>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5" t="s">
        <v>8</v>
      </c>
      <c r="C37" s="346"/>
      <c r="D37" s="346"/>
      <c r="E37" s="346"/>
      <c r="F37" s="347"/>
      <c r="G37" s="201" t="s">
        <v>9</v>
      </c>
      <c r="H37" s="265" t="s">
        <v>1990</v>
      </c>
      <c r="I37" s="266" t="s">
        <v>1951</v>
      </c>
      <c r="J37" s="5"/>
      <c r="K37" s="5"/>
      <c r="L37" s="5"/>
      <c r="M37" s="5"/>
      <c r="N37" s="5"/>
      <c r="O37" s="5"/>
      <c r="P37" s="5"/>
      <c r="Q37" s="5"/>
      <c r="R37" s="5"/>
      <c r="S37" s="5"/>
      <c r="T37" s="5"/>
      <c r="U37" s="5"/>
      <c r="V37" s="5"/>
      <c r="W37" s="5"/>
    </row>
    <row r="38" spans="1:23" ht="12.75" customHeight="1" x14ac:dyDescent="0.2">
      <c r="A38" s="342" t="s">
        <v>1983</v>
      </c>
      <c r="B38" s="361" t="str">
        <f>OBVEZE!B5</f>
        <v>Stanje obveza 1. siječnja (=stanju obveza iz Izvještaja o obvezama na 31. prosinca prethodne godine)</v>
      </c>
      <c r="C38" s="357"/>
      <c r="D38" s="357"/>
      <c r="E38" s="357"/>
      <c r="F38" s="358"/>
      <c r="G38" s="126" t="str">
        <f>OBVEZE!C5</f>
        <v>V001</v>
      </c>
      <c r="H38" s="275">
        <f>OBVEZE!D5</f>
        <v>57348.86</v>
      </c>
      <c r="I38" s="275" t="s">
        <v>1995</v>
      </c>
      <c r="J38" s="5"/>
      <c r="K38" s="5"/>
      <c r="L38" s="5"/>
      <c r="M38" s="5"/>
      <c r="N38" s="5"/>
      <c r="O38" s="5"/>
      <c r="P38" s="5"/>
      <c r="Q38" s="5"/>
      <c r="R38" s="5"/>
      <c r="S38" s="5"/>
      <c r="T38" s="5"/>
      <c r="U38" s="5"/>
      <c r="V38" s="5"/>
      <c r="W38" s="5"/>
    </row>
    <row r="39" spans="1:23" ht="12.75" customHeight="1" x14ac:dyDescent="0.2">
      <c r="A39" s="343"/>
      <c r="B39" s="350" t="str">
        <f>OBVEZE!B44</f>
        <v>Stanje obveza na kraju izvještajnog razdoblja (šifre V001+V002-V004) i (šifre V007+V009)</v>
      </c>
      <c r="C39" s="351"/>
      <c r="D39" s="351"/>
      <c r="E39" s="351"/>
      <c r="F39" s="352"/>
      <c r="G39" s="127" t="str">
        <f>OBVEZE!C44</f>
        <v>V006</v>
      </c>
      <c r="H39" s="275" t="s">
        <v>1995</v>
      </c>
      <c r="I39" s="275">
        <f>OBVEZE!D44</f>
        <v>56495.14000000013</v>
      </c>
      <c r="J39" s="5"/>
      <c r="K39" s="5"/>
      <c r="L39" s="5"/>
      <c r="M39" s="5"/>
      <c r="N39" s="5"/>
      <c r="O39" s="5"/>
      <c r="P39" s="5"/>
      <c r="Q39" s="5"/>
      <c r="R39" s="5"/>
      <c r="S39" s="5"/>
      <c r="T39" s="5"/>
      <c r="U39" s="5"/>
      <c r="V39" s="5"/>
      <c r="W39" s="5"/>
    </row>
    <row r="40" spans="1:23" ht="12.75" customHeight="1" x14ac:dyDescent="0.2">
      <c r="A40" s="343"/>
      <c r="B40" s="350" t="str">
        <f>OBVEZE!B45</f>
        <v>Stanje dospjelih obveza na kraju izvještajnog razdoblja (šifre V008+D23+D24 + 'D dio 25,26' + D27)</v>
      </c>
      <c r="C40" s="351"/>
      <c r="D40" s="351"/>
      <c r="E40" s="351"/>
      <c r="F40" s="352"/>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4"/>
      <c r="B41" s="353" t="str">
        <f>OBVEZE!B104</f>
        <v>Stanje nedospjelih obveza na kraju izvještajnog razdoblja (šifre V010 + ND23 + ND24 + 'ND dio 25,26' + ND27)</v>
      </c>
      <c r="C41" s="354"/>
      <c r="D41" s="354"/>
      <c r="E41" s="354"/>
      <c r="F41" s="355"/>
      <c r="G41" s="128" t="str">
        <f>OBVEZE!C104</f>
        <v>V009</v>
      </c>
      <c r="H41" s="276" t="s">
        <v>1995</v>
      </c>
      <c r="I41" s="276">
        <f>OBVEZE!D104</f>
        <v>56495.14</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8" t="s">
        <v>1996</v>
      </c>
      <c r="F44" s="348"/>
      <c r="G44" s="229"/>
      <c r="H44" s="349" t="s">
        <v>1997</v>
      </c>
      <c r="I44" s="349"/>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688" zoomScaleNormal="100" workbookViewId="0">
      <selection activeCell="E707" sqref="E707"/>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1" t="s">
        <v>6</v>
      </c>
      <c r="B2" s="372"/>
      <c r="C2" s="372"/>
      <c r="D2" s="372"/>
      <c r="E2" s="372"/>
      <c r="F2" s="372"/>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3" t="s">
        <v>14</v>
      </c>
      <c r="B5" s="374"/>
      <c r="C5" s="166"/>
      <c r="D5" s="52"/>
      <c r="E5" s="52"/>
      <c r="F5" s="44"/>
    </row>
    <row r="6" spans="1:24" ht="12.75" customHeight="1" x14ac:dyDescent="0.2">
      <c r="A6" s="63">
        <v>6</v>
      </c>
      <c r="B6" s="220" t="s">
        <v>15</v>
      </c>
      <c r="C6" s="247" t="s">
        <v>16</v>
      </c>
      <c r="D6" s="60">
        <f>D7+D43+D49+D82+D106+D125+D134+D140</f>
        <v>1243541.6299999999</v>
      </c>
      <c r="E6" s="60">
        <f>E7+E43+E49+E82+E106+E125+E134+E140</f>
        <v>2027468.76</v>
      </c>
      <c r="F6" s="45">
        <f t="shared" ref="F6:F132" si="0">IF(D6&lt;&gt;0,IF(E6/D6&gt;=100,"&gt;&gt;100",E6/D6*100),"-")</f>
        <v>163.03987828698587</v>
      </c>
    </row>
    <row r="7" spans="1:24" ht="12.75" customHeight="1" x14ac:dyDescent="0.2">
      <c r="A7" s="63">
        <v>61</v>
      </c>
      <c r="B7" s="220" t="s">
        <v>17</v>
      </c>
      <c r="C7" s="247" t="s">
        <v>18</v>
      </c>
      <c r="D7" s="60">
        <f>D8+D17+D23+D29+D36+D39</f>
        <v>304684.82000000007</v>
      </c>
      <c r="E7" s="60">
        <f>E8+E17+E23+E29+E36+E39</f>
        <v>368245.73</v>
      </c>
      <c r="F7" s="45">
        <f t="shared" si="0"/>
        <v>120.86120010836112</v>
      </c>
    </row>
    <row r="8" spans="1:24" ht="12.75" customHeight="1" x14ac:dyDescent="0.2">
      <c r="A8" s="63">
        <v>611</v>
      </c>
      <c r="B8" s="220" t="s">
        <v>19</v>
      </c>
      <c r="C8" s="247" t="s">
        <v>20</v>
      </c>
      <c r="D8" s="60">
        <f>SUM(D9:D14)-D15-D16</f>
        <v>293901.27</v>
      </c>
      <c r="E8" s="60">
        <f>SUM(E9:E14)-E15-E16</f>
        <v>355701.82</v>
      </c>
      <c r="F8" s="45">
        <f t="shared" si="0"/>
        <v>121.0276566685132</v>
      </c>
    </row>
    <row r="9" spans="1:24" ht="12.75" customHeight="1" x14ac:dyDescent="0.2">
      <c r="A9" s="63">
        <v>6111</v>
      </c>
      <c r="B9" s="65" t="s">
        <v>21</v>
      </c>
      <c r="C9" s="247" t="s">
        <v>22</v>
      </c>
      <c r="D9" s="194">
        <v>293901.27</v>
      </c>
      <c r="E9" s="194">
        <v>355701.82</v>
      </c>
      <c r="F9" s="45">
        <f t="shared" si="0"/>
        <v>121.0276566685132</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8627.7099999999991</v>
      </c>
      <c r="E23" s="60">
        <f t="shared" si="2"/>
        <v>10419.48</v>
      </c>
      <c r="F23" s="45">
        <f t="shared" si="0"/>
        <v>120.7676196812364</v>
      </c>
    </row>
    <row r="24" spans="1:6" ht="12.75" customHeight="1" x14ac:dyDescent="0.2">
      <c r="A24" s="63">
        <v>6131</v>
      </c>
      <c r="B24" s="65" t="s">
        <v>51</v>
      </c>
      <c r="C24" s="247" t="s">
        <v>52</v>
      </c>
      <c r="D24" s="194">
        <v>1187.8399999999999</v>
      </c>
      <c r="E24" s="194">
        <v>10389.48</v>
      </c>
      <c r="F24" s="45">
        <f t="shared" si="0"/>
        <v>874.65315193965512</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7439.87</v>
      </c>
      <c r="E27" s="194">
        <v>30</v>
      </c>
      <c r="F27" s="45">
        <f t="shared" si="0"/>
        <v>0.40323285218693339</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2155.84</v>
      </c>
      <c r="E29" s="60">
        <f>SUM(E30:E35)</f>
        <v>2124.4299999999998</v>
      </c>
      <c r="F29" s="45">
        <f t="shared" si="0"/>
        <v>98.543027311859859</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2155.84</v>
      </c>
      <c r="E31" s="194">
        <v>2124.4299999999998</v>
      </c>
      <c r="F31" s="45">
        <f t="shared" si="0"/>
        <v>98.543027311859859</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721785.04</v>
      </c>
      <c r="E49" s="60">
        <f>E50+E53+E58+E61+E64+E68+E71+E74+E77</f>
        <v>1396843.06</v>
      </c>
      <c r="F49" s="45">
        <f t="shared" si="0"/>
        <v>193.52618613430946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422934.91</v>
      </c>
      <c r="E58" s="60">
        <f t="shared" si="9"/>
        <v>121807.06</v>
      </c>
      <c r="F58" s="45">
        <f t="shared" si="0"/>
        <v>28.800426997147149</v>
      </c>
    </row>
    <row r="59" spans="1:6" ht="24" x14ac:dyDescent="0.2">
      <c r="A59" s="63">
        <v>6331</v>
      </c>
      <c r="B59" s="65" t="s">
        <v>121</v>
      </c>
      <c r="C59" s="247" t="s">
        <v>122</v>
      </c>
      <c r="D59" s="194">
        <v>415734.91</v>
      </c>
      <c r="E59" s="194">
        <v>21807.06</v>
      </c>
      <c r="F59" s="45">
        <f t="shared" si="0"/>
        <v>5.2454243017503632</v>
      </c>
    </row>
    <row r="60" spans="1:6" ht="24" x14ac:dyDescent="0.2">
      <c r="A60" s="63">
        <v>6332</v>
      </c>
      <c r="B60" s="65" t="s">
        <v>123</v>
      </c>
      <c r="C60" s="247" t="s">
        <v>124</v>
      </c>
      <c r="D60" s="194">
        <v>7200</v>
      </c>
      <c r="E60" s="194">
        <v>100000</v>
      </c>
      <c r="F60" s="45">
        <f t="shared" si="0"/>
        <v>1388.8888888888889</v>
      </c>
    </row>
    <row r="61" spans="1:6" ht="12.75" customHeight="1" x14ac:dyDescent="0.2">
      <c r="A61" s="63">
        <v>634</v>
      </c>
      <c r="B61" s="65" t="s">
        <v>125</v>
      </c>
      <c r="C61" s="247" t="s">
        <v>126</v>
      </c>
      <c r="D61" s="60">
        <f t="shared" ref="D61:E61" si="10">SUM(D62:D63)</f>
        <v>236863.63</v>
      </c>
      <c r="E61" s="60">
        <f t="shared" si="10"/>
        <v>10428.11</v>
      </c>
      <c r="F61" s="45">
        <f t="shared" si="0"/>
        <v>4.4025796615546255</v>
      </c>
    </row>
    <row r="62" spans="1:6" ht="12.75" customHeight="1" x14ac:dyDescent="0.2">
      <c r="A62" s="63">
        <v>6341</v>
      </c>
      <c r="B62" s="65" t="s">
        <v>127</v>
      </c>
      <c r="C62" s="247" t="s">
        <v>128</v>
      </c>
      <c r="D62" s="194">
        <v>236863.63</v>
      </c>
      <c r="E62" s="194">
        <v>10428.11</v>
      </c>
      <c r="F62" s="45">
        <f t="shared" si="0"/>
        <v>4.4025796615546255</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371715.65</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371715.65</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61986.5</v>
      </c>
      <c r="E74" s="60">
        <f t="shared" si="13"/>
        <v>892892.24</v>
      </c>
      <c r="F74" s="45">
        <f t="shared" si="0"/>
        <v>1440.4624232695828</v>
      </c>
    </row>
    <row r="75" spans="1:6" ht="12.75" customHeight="1" x14ac:dyDescent="0.2">
      <c r="A75" s="63" t="s">
        <v>153</v>
      </c>
      <c r="B75" s="65" t="s">
        <v>154</v>
      </c>
      <c r="C75" s="247" t="s">
        <v>153</v>
      </c>
      <c r="D75" s="194">
        <v>0</v>
      </c>
      <c r="E75" s="194">
        <v>260759.26</v>
      </c>
      <c r="F75" s="45" t="str">
        <f t="shared" si="0"/>
        <v>-</v>
      </c>
    </row>
    <row r="76" spans="1:6" ht="12.75" customHeight="1" x14ac:dyDescent="0.2">
      <c r="A76" s="63" t="s">
        <v>155</v>
      </c>
      <c r="B76" s="65" t="s">
        <v>156</v>
      </c>
      <c r="C76" s="247" t="s">
        <v>155</v>
      </c>
      <c r="D76" s="194">
        <v>61986.5</v>
      </c>
      <c r="E76" s="194">
        <v>632132.98</v>
      </c>
      <c r="F76" s="45">
        <f t="shared" si="0"/>
        <v>1019.791373928194</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138292.14999999997</v>
      </c>
      <c r="E82" s="60">
        <f t="shared" si="15"/>
        <v>175755.57000000004</v>
      </c>
      <c r="F82" s="45">
        <f t="shared" si="0"/>
        <v>127.09005536467551</v>
      </c>
    </row>
    <row r="83" spans="1:6" ht="12.75" customHeight="1" x14ac:dyDescent="0.2">
      <c r="A83" s="63">
        <v>641</v>
      </c>
      <c r="B83" s="64" t="s">
        <v>169</v>
      </c>
      <c r="C83" s="247" t="s">
        <v>170</v>
      </c>
      <c r="D83" s="60">
        <f t="shared" ref="D83:E83" si="16">SUM(D84:D90)</f>
        <v>41.81</v>
      </c>
      <c r="E83" s="60">
        <f t="shared" si="16"/>
        <v>54.790000000000006</v>
      </c>
      <c r="F83" s="45">
        <f t="shared" si="0"/>
        <v>131.04520449653194</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41.7</v>
      </c>
      <c r="E85" s="194">
        <v>54.7</v>
      </c>
      <c r="F85" s="45">
        <f t="shared" si="0"/>
        <v>131.17505995203837</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0.11</v>
      </c>
      <c r="E87" s="194">
        <v>0.09</v>
      </c>
      <c r="F87" s="45">
        <f t="shared" si="0"/>
        <v>81.818181818181813</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138250.33999999997</v>
      </c>
      <c r="E91" s="60">
        <f t="shared" si="17"/>
        <v>175700.78000000003</v>
      </c>
      <c r="F91" s="45">
        <f t="shared" si="0"/>
        <v>127.08885923897191</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28632.080000000002</v>
      </c>
      <c r="E93" s="194">
        <v>31070.89</v>
      </c>
      <c r="F93" s="45">
        <f t="shared" si="0"/>
        <v>108.51775351284292</v>
      </c>
    </row>
    <row r="94" spans="1:6" ht="12.75" customHeight="1" x14ac:dyDescent="0.2">
      <c r="A94" s="63">
        <v>6423</v>
      </c>
      <c r="B94" s="64" t="s">
        <v>191</v>
      </c>
      <c r="C94" s="247" t="s">
        <v>192</v>
      </c>
      <c r="D94" s="194">
        <v>109359.15</v>
      </c>
      <c r="E94" s="194">
        <v>144629.89000000001</v>
      </c>
      <c r="F94" s="45">
        <f t="shared" si="0"/>
        <v>132.25220751990119</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259.11</v>
      </c>
      <c r="E97" s="194">
        <v>0</v>
      </c>
      <c r="F97" s="45">
        <f t="shared" si="0"/>
        <v>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77990.659999999989</v>
      </c>
      <c r="E106" s="60">
        <f>E107+E112+E120+E124</f>
        <v>85277.25</v>
      </c>
      <c r="F106" s="45">
        <f t="shared" si="0"/>
        <v>109.34290080376292</v>
      </c>
    </row>
    <row r="107" spans="1:6" ht="12.75" customHeight="1" x14ac:dyDescent="0.2">
      <c r="A107" s="63">
        <v>651</v>
      </c>
      <c r="B107" s="64" t="s">
        <v>217</v>
      </c>
      <c r="C107" s="247" t="s">
        <v>218</v>
      </c>
      <c r="D107" s="60">
        <f t="shared" ref="D107:E107" si="19">SUM(D108:D111)</f>
        <v>159.24</v>
      </c>
      <c r="E107" s="60">
        <f t="shared" si="19"/>
        <v>106.16</v>
      </c>
      <c r="F107" s="45">
        <f t="shared" si="0"/>
        <v>66.666666666666657</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159.24</v>
      </c>
      <c r="E109" s="194">
        <v>106.16</v>
      </c>
      <c r="F109" s="45">
        <f t="shared" si="0"/>
        <v>66.666666666666657</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62677.759999999995</v>
      </c>
      <c r="E112" s="60">
        <f t="shared" si="20"/>
        <v>67640.83</v>
      </c>
      <c r="F112" s="45">
        <f t="shared" si="0"/>
        <v>107.91839082953827</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39.450000000000003</v>
      </c>
      <c r="E114" s="194">
        <v>0</v>
      </c>
      <c r="F114" s="45">
        <f t="shared" si="0"/>
        <v>0</v>
      </c>
    </row>
    <row r="115" spans="1:6" ht="12.75" customHeight="1" x14ac:dyDescent="0.2">
      <c r="A115" s="63">
        <v>6524</v>
      </c>
      <c r="B115" s="64" t="s">
        <v>233</v>
      </c>
      <c r="C115" s="247" t="s">
        <v>234</v>
      </c>
      <c r="D115" s="194">
        <v>49804.15</v>
      </c>
      <c r="E115" s="194">
        <v>33747.620000000003</v>
      </c>
      <c r="F115" s="45">
        <f t="shared" si="0"/>
        <v>67.760658499341929</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12834.16</v>
      </c>
      <c r="E117" s="194">
        <v>33893.21</v>
      </c>
      <c r="F117" s="45">
        <f t="shared" si="0"/>
        <v>264.08592381581656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15153.66</v>
      </c>
      <c r="E120" s="60">
        <f t="shared" si="21"/>
        <v>17530.259999999998</v>
      </c>
      <c r="F120" s="45">
        <f t="shared" si="0"/>
        <v>115.6833398664085</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15153.66</v>
      </c>
      <c r="E122" s="194">
        <v>17530.259999999998</v>
      </c>
      <c r="F122" s="45">
        <f t="shared" si="0"/>
        <v>115.6833398664085</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788.96</v>
      </c>
      <c r="E140" s="60">
        <f t="shared" si="28"/>
        <v>1347.15</v>
      </c>
      <c r="F140" s="45">
        <f t="shared" si="26"/>
        <v>170.75010139931049</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788.96</v>
      </c>
      <c r="E151" s="194">
        <v>1347.15</v>
      </c>
      <c r="F151" s="45">
        <f t="shared" si="26"/>
        <v>170.75010139931049</v>
      </c>
    </row>
    <row r="152" spans="1:6" ht="12.75" customHeight="1" x14ac:dyDescent="0.2">
      <c r="A152" s="63">
        <v>3</v>
      </c>
      <c r="B152" s="64" t="s">
        <v>307</v>
      </c>
      <c r="C152" s="247" t="s">
        <v>13</v>
      </c>
      <c r="D152" s="60">
        <f>D153+D164+D202+D221+D230+D262+D273</f>
        <v>711369.38000000012</v>
      </c>
      <c r="E152" s="60">
        <f>E153+E164+E202+E221+E230+E262+E273</f>
        <v>1190573.55</v>
      </c>
      <c r="F152" s="45">
        <f t="shared" si="26"/>
        <v>167.36362057079262</v>
      </c>
    </row>
    <row r="153" spans="1:6" ht="12.75" customHeight="1" x14ac:dyDescent="0.2">
      <c r="A153" s="63">
        <v>31</v>
      </c>
      <c r="B153" s="64" t="s">
        <v>308</v>
      </c>
      <c r="C153" s="247" t="s">
        <v>309</v>
      </c>
      <c r="D153" s="60">
        <f t="shared" ref="D153:E153" si="30">D154+D159+D160</f>
        <v>249201.77000000002</v>
      </c>
      <c r="E153" s="60">
        <f t="shared" si="30"/>
        <v>445957.02999999997</v>
      </c>
      <c r="F153" s="45">
        <f t="shared" si="26"/>
        <v>178.95419843928073</v>
      </c>
    </row>
    <row r="154" spans="1:6" ht="12.75" customHeight="1" x14ac:dyDescent="0.2">
      <c r="A154" s="63">
        <v>311</v>
      </c>
      <c r="B154" s="64" t="s">
        <v>310</v>
      </c>
      <c r="C154" s="247" t="s">
        <v>311</v>
      </c>
      <c r="D154" s="60">
        <f t="shared" ref="D154:E154" si="31">SUM(D155:D158)</f>
        <v>205769.69</v>
      </c>
      <c r="E154" s="60">
        <f t="shared" si="31"/>
        <v>372891.38</v>
      </c>
      <c r="F154" s="45">
        <f t="shared" si="26"/>
        <v>181.2178363100999</v>
      </c>
    </row>
    <row r="155" spans="1:6" ht="12.75" customHeight="1" x14ac:dyDescent="0.2">
      <c r="A155" s="63">
        <v>3111</v>
      </c>
      <c r="B155" s="64" t="s">
        <v>312</v>
      </c>
      <c r="C155" s="247" t="s">
        <v>313</v>
      </c>
      <c r="D155" s="194">
        <v>205769.69</v>
      </c>
      <c r="E155" s="194">
        <v>372891.38</v>
      </c>
      <c r="F155" s="45">
        <f t="shared" si="26"/>
        <v>181.2178363100999</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9480</v>
      </c>
      <c r="E159" s="194">
        <v>11538.6</v>
      </c>
      <c r="F159" s="45">
        <f t="shared" si="26"/>
        <v>121.71518987341771</v>
      </c>
    </row>
    <row r="160" spans="1:6" ht="12.75" customHeight="1" x14ac:dyDescent="0.2">
      <c r="A160" s="63">
        <v>313</v>
      </c>
      <c r="B160" s="65" t="s">
        <v>322</v>
      </c>
      <c r="C160" s="247" t="s">
        <v>323</v>
      </c>
      <c r="D160" s="60">
        <f t="shared" ref="D160:E160" si="32">SUM(D161:D163)</f>
        <v>33952.080000000002</v>
      </c>
      <c r="E160" s="60">
        <f t="shared" si="32"/>
        <v>61527.05</v>
      </c>
      <c r="F160" s="45">
        <f t="shared" si="26"/>
        <v>181.21732158972293</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33952.080000000002</v>
      </c>
      <c r="E162" s="194">
        <v>61527.05</v>
      </c>
      <c r="F162" s="45">
        <f t="shared" si="26"/>
        <v>181.21732158972293</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320193.45000000007</v>
      </c>
      <c r="E164" s="60">
        <f>E165+E170+E178+E188+E189+E194</f>
        <v>506161.87</v>
      </c>
      <c r="F164" s="45">
        <f t="shared" si="26"/>
        <v>158.08002006287134</v>
      </c>
    </row>
    <row r="165" spans="1:6" ht="12.75" customHeight="1" x14ac:dyDescent="0.2">
      <c r="A165" s="63">
        <v>321</v>
      </c>
      <c r="B165" s="64" t="s">
        <v>332</v>
      </c>
      <c r="C165" s="247" t="s">
        <v>333</v>
      </c>
      <c r="D165" s="60">
        <f t="shared" ref="D165:E165" si="33">SUM(D166:D169)</f>
        <v>7787.8600000000006</v>
      </c>
      <c r="E165" s="60">
        <f t="shared" si="33"/>
        <v>6729.53</v>
      </c>
      <c r="F165" s="45">
        <f t="shared" si="26"/>
        <v>86.410515854162753</v>
      </c>
    </row>
    <row r="166" spans="1:6" ht="12.75" customHeight="1" x14ac:dyDescent="0.2">
      <c r="A166" s="63">
        <v>3211</v>
      </c>
      <c r="B166" s="64" t="s">
        <v>334</v>
      </c>
      <c r="C166" s="247" t="s">
        <v>335</v>
      </c>
      <c r="D166" s="194">
        <v>0</v>
      </c>
      <c r="E166" s="194">
        <v>450</v>
      </c>
      <c r="F166" s="45" t="str">
        <f t="shared" si="26"/>
        <v>-</v>
      </c>
    </row>
    <row r="167" spans="1:6" ht="12.75" customHeight="1" x14ac:dyDescent="0.2">
      <c r="A167" s="63">
        <v>3212</v>
      </c>
      <c r="B167" s="64" t="s">
        <v>336</v>
      </c>
      <c r="C167" s="247" t="s">
        <v>337</v>
      </c>
      <c r="D167" s="194">
        <v>1142.7</v>
      </c>
      <c r="E167" s="194">
        <v>1195.28</v>
      </c>
      <c r="F167" s="45">
        <f t="shared" si="26"/>
        <v>104.60138269011989</v>
      </c>
    </row>
    <row r="168" spans="1:6" ht="12.75" customHeight="1" x14ac:dyDescent="0.2">
      <c r="A168" s="63">
        <v>3213</v>
      </c>
      <c r="B168" s="64" t="s">
        <v>338</v>
      </c>
      <c r="C168" s="247" t="s">
        <v>339</v>
      </c>
      <c r="D168" s="194">
        <v>361.66</v>
      </c>
      <c r="E168" s="194">
        <v>328.75</v>
      </c>
      <c r="F168" s="45">
        <f t="shared" si="26"/>
        <v>90.900293092960226</v>
      </c>
    </row>
    <row r="169" spans="1:6" ht="12.75" customHeight="1" x14ac:dyDescent="0.2">
      <c r="A169" s="63">
        <v>3214</v>
      </c>
      <c r="B169" s="64" t="s">
        <v>340</v>
      </c>
      <c r="C169" s="247" t="s">
        <v>341</v>
      </c>
      <c r="D169" s="194">
        <v>6283.5</v>
      </c>
      <c r="E169" s="194">
        <v>4755.5</v>
      </c>
      <c r="F169" s="45">
        <f t="shared" si="26"/>
        <v>75.682342643431213</v>
      </c>
    </row>
    <row r="170" spans="1:6" ht="12.75" customHeight="1" x14ac:dyDescent="0.2">
      <c r="A170" s="63">
        <v>322</v>
      </c>
      <c r="B170" s="64" t="s">
        <v>342</v>
      </c>
      <c r="C170" s="247" t="s">
        <v>343</v>
      </c>
      <c r="D170" s="60">
        <f t="shared" ref="D170:E170" si="34">SUM(D171:D177)</f>
        <v>35612.39</v>
      </c>
      <c r="E170" s="60">
        <f t="shared" si="34"/>
        <v>41348.31</v>
      </c>
      <c r="F170" s="45">
        <f t="shared" si="26"/>
        <v>116.10652921637666</v>
      </c>
    </row>
    <row r="171" spans="1:6" ht="12.75" customHeight="1" x14ac:dyDescent="0.2">
      <c r="A171" s="63">
        <v>3221</v>
      </c>
      <c r="B171" s="64" t="s">
        <v>344</v>
      </c>
      <c r="C171" s="247" t="s">
        <v>345</v>
      </c>
      <c r="D171" s="194">
        <v>9500.16</v>
      </c>
      <c r="E171" s="194">
        <v>16539.810000000001</v>
      </c>
      <c r="F171" s="45">
        <f t="shared" si="26"/>
        <v>174.10033094179468</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21193.46</v>
      </c>
      <c r="E173" s="194">
        <v>22484.89</v>
      </c>
      <c r="F173" s="45">
        <f t="shared" si="26"/>
        <v>106.09353074014342</v>
      </c>
    </row>
    <row r="174" spans="1:6" ht="12.75" customHeight="1" x14ac:dyDescent="0.2">
      <c r="A174" s="63">
        <v>3224</v>
      </c>
      <c r="B174" s="65" t="s">
        <v>350</v>
      </c>
      <c r="C174" s="247" t="s">
        <v>351</v>
      </c>
      <c r="D174" s="194">
        <v>200.83</v>
      </c>
      <c r="E174" s="194">
        <v>1070.7</v>
      </c>
      <c r="F174" s="45">
        <f t="shared" si="26"/>
        <v>533.13747946024</v>
      </c>
    </row>
    <row r="175" spans="1:6" ht="12.75" customHeight="1" x14ac:dyDescent="0.2">
      <c r="A175" s="63">
        <v>3225</v>
      </c>
      <c r="B175" s="65" t="s">
        <v>352</v>
      </c>
      <c r="C175" s="247" t="s">
        <v>353</v>
      </c>
      <c r="D175" s="194">
        <v>4564.8100000000004</v>
      </c>
      <c r="E175" s="194">
        <v>1002.91</v>
      </c>
      <c r="F175" s="45">
        <f t="shared" si="26"/>
        <v>21.970465364385372</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153.13</v>
      </c>
      <c r="E177" s="194">
        <v>250</v>
      </c>
      <c r="F177" s="45">
        <f t="shared" si="26"/>
        <v>163.25997518448378</v>
      </c>
    </row>
    <row r="178" spans="1:6" ht="12.75" customHeight="1" x14ac:dyDescent="0.2">
      <c r="A178" s="63">
        <v>323</v>
      </c>
      <c r="B178" s="65" t="s">
        <v>358</v>
      </c>
      <c r="C178" s="247" t="s">
        <v>359</v>
      </c>
      <c r="D178" s="60">
        <f t="shared" ref="D178:E178" si="35">SUM(D179:D187)</f>
        <v>199626.74000000002</v>
      </c>
      <c r="E178" s="60">
        <f t="shared" si="35"/>
        <v>360783.1</v>
      </c>
      <c r="F178" s="45">
        <f t="shared" si="26"/>
        <v>180.72884424200885</v>
      </c>
    </row>
    <row r="179" spans="1:6" ht="12.75" customHeight="1" x14ac:dyDescent="0.2">
      <c r="A179" s="63">
        <v>3231</v>
      </c>
      <c r="B179" s="65" t="s">
        <v>360</v>
      </c>
      <c r="C179" s="247" t="s">
        <v>361</v>
      </c>
      <c r="D179" s="194">
        <v>3200.03</v>
      </c>
      <c r="E179" s="194">
        <v>10972.91</v>
      </c>
      <c r="F179" s="45">
        <f t="shared" si="26"/>
        <v>342.90022281041115</v>
      </c>
    </row>
    <row r="180" spans="1:6" ht="12.75" customHeight="1" x14ac:dyDescent="0.2">
      <c r="A180" s="63">
        <v>3232</v>
      </c>
      <c r="B180" s="65" t="s">
        <v>362</v>
      </c>
      <c r="C180" s="247" t="s">
        <v>363</v>
      </c>
      <c r="D180" s="194">
        <v>87668.89</v>
      </c>
      <c r="E180" s="194">
        <v>143921.34</v>
      </c>
      <c r="F180" s="45">
        <f t="shared" si="26"/>
        <v>164.1646654816777</v>
      </c>
    </row>
    <row r="181" spans="1:6" ht="12.75" customHeight="1" x14ac:dyDescent="0.2">
      <c r="A181" s="63">
        <v>3233</v>
      </c>
      <c r="B181" s="65" t="s">
        <v>364</v>
      </c>
      <c r="C181" s="247" t="s">
        <v>365</v>
      </c>
      <c r="D181" s="194">
        <v>9206.9</v>
      </c>
      <c r="E181" s="194">
        <v>8352.0499999999993</v>
      </c>
      <c r="F181" s="45">
        <f t="shared" si="26"/>
        <v>90.71511583703527</v>
      </c>
    </row>
    <row r="182" spans="1:6" ht="12.75" customHeight="1" x14ac:dyDescent="0.2">
      <c r="A182" s="63">
        <v>3234</v>
      </c>
      <c r="B182" s="65" t="s">
        <v>366</v>
      </c>
      <c r="C182" s="247" t="s">
        <v>367</v>
      </c>
      <c r="D182" s="194">
        <v>15060.11</v>
      </c>
      <c r="E182" s="194">
        <v>21877.64</v>
      </c>
      <c r="F182" s="45">
        <f t="shared" si="26"/>
        <v>145.26879285742268</v>
      </c>
    </row>
    <row r="183" spans="1:6" ht="12.75" customHeight="1" x14ac:dyDescent="0.2">
      <c r="A183" s="63">
        <v>3235</v>
      </c>
      <c r="B183" s="64" t="s">
        <v>368</v>
      </c>
      <c r="C183" s="247" t="s">
        <v>369</v>
      </c>
      <c r="D183" s="194">
        <v>5355.83</v>
      </c>
      <c r="E183" s="194">
        <v>7677.3</v>
      </c>
      <c r="F183" s="45">
        <f t="shared" si="26"/>
        <v>143.34472901492393</v>
      </c>
    </row>
    <row r="184" spans="1:6" ht="12.75" customHeight="1" x14ac:dyDescent="0.2">
      <c r="A184" s="63">
        <v>3236</v>
      </c>
      <c r="B184" s="64" t="s">
        <v>370</v>
      </c>
      <c r="C184" s="247" t="s">
        <v>371</v>
      </c>
      <c r="D184" s="194">
        <v>6646.59</v>
      </c>
      <c r="E184" s="194">
        <v>8152.8</v>
      </c>
      <c r="F184" s="45">
        <f t="shared" si="26"/>
        <v>122.66139479041132</v>
      </c>
    </row>
    <row r="185" spans="1:6" ht="12.75" customHeight="1" x14ac:dyDescent="0.2">
      <c r="A185" s="63">
        <v>3237</v>
      </c>
      <c r="B185" s="64" t="s">
        <v>372</v>
      </c>
      <c r="C185" s="247" t="s">
        <v>373</v>
      </c>
      <c r="D185" s="194">
        <v>49889.03</v>
      </c>
      <c r="E185" s="194">
        <v>103177.74</v>
      </c>
      <c r="F185" s="45">
        <f t="shared" si="26"/>
        <v>206.81448406593597</v>
      </c>
    </row>
    <row r="186" spans="1:6" ht="12.75" customHeight="1" x14ac:dyDescent="0.2">
      <c r="A186" s="63">
        <v>3238</v>
      </c>
      <c r="B186" s="64" t="s">
        <v>374</v>
      </c>
      <c r="C186" s="247" t="s">
        <v>375</v>
      </c>
      <c r="D186" s="194">
        <v>9571.6299999999992</v>
      </c>
      <c r="E186" s="194">
        <v>5429.44</v>
      </c>
      <c r="F186" s="45">
        <f t="shared" si="26"/>
        <v>56.724298787144932</v>
      </c>
    </row>
    <row r="187" spans="1:6" ht="12.75" customHeight="1" x14ac:dyDescent="0.2">
      <c r="A187" s="63">
        <v>3239</v>
      </c>
      <c r="B187" s="64" t="s">
        <v>376</v>
      </c>
      <c r="C187" s="247" t="s">
        <v>377</v>
      </c>
      <c r="D187" s="194">
        <v>13027.73</v>
      </c>
      <c r="E187" s="194">
        <v>51221.88</v>
      </c>
      <c r="F187" s="45">
        <f t="shared" si="26"/>
        <v>393.17578733977444</v>
      </c>
    </row>
    <row r="188" spans="1:6" ht="12.75" customHeight="1" x14ac:dyDescent="0.2">
      <c r="A188" s="63">
        <v>324</v>
      </c>
      <c r="B188" s="64" t="s">
        <v>378</v>
      </c>
      <c r="C188" s="247" t="s">
        <v>379</v>
      </c>
      <c r="D188" s="194">
        <v>41664.620000000003</v>
      </c>
      <c r="E188" s="194">
        <v>44778.02</v>
      </c>
      <c r="F188" s="45">
        <f t="shared" si="26"/>
        <v>107.4725270505287</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35501.839999999997</v>
      </c>
      <c r="E194" s="60">
        <f t="shared" si="36"/>
        <v>52522.91</v>
      </c>
      <c r="F194" s="45">
        <f t="shared" si="26"/>
        <v>147.94419106164639</v>
      </c>
    </row>
    <row r="195" spans="1:6" ht="12.75" customHeight="1" x14ac:dyDescent="0.2">
      <c r="A195" s="63">
        <v>3291</v>
      </c>
      <c r="B195" s="183" t="s">
        <v>392</v>
      </c>
      <c r="C195" s="247" t="s">
        <v>393</v>
      </c>
      <c r="D195" s="194">
        <v>3319.71</v>
      </c>
      <c r="E195" s="194">
        <v>14471.17</v>
      </c>
      <c r="F195" s="45">
        <f t="shared" si="26"/>
        <v>435.91669151823504</v>
      </c>
    </row>
    <row r="196" spans="1:6" ht="12.75" customHeight="1" x14ac:dyDescent="0.2">
      <c r="A196" s="63">
        <v>3292</v>
      </c>
      <c r="B196" s="64" t="s">
        <v>394</v>
      </c>
      <c r="C196" s="247" t="s">
        <v>395</v>
      </c>
      <c r="D196" s="194">
        <v>0</v>
      </c>
      <c r="E196" s="194"/>
      <c r="F196" s="45" t="str">
        <f t="shared" si="26"/>
        <v>-</v>
      </c>
    </row>
    <row r="197" spans="1:6" ht="12.75" customHeight="1" x14ac:dyDescent="0.2">
      <c r="A197" s="63">
        <v>3293</v>
      </c>
      <c r="B197" s="64" t="s">
        <v>396</v>
      </c>
      <c r="C197" s="247" t="s">
        <v>397</v>
      </c>
      <c r="D197" s="194">
        <v>17879.28</v>
      </c>
      <c r="E197" s="194">
        <v>21627.01</v>
      </c>
      <c r="F197" s="45">
        <f t="shared" si="26"/>
        <v>120.96130269227842</v>
      </c>
    </row>
    <row r="198" spans="1:6" ht="12.75" customHeight="1" x14ac:dyDescent="0.2">
      <c r="A198" s="63">
        <v>3294</v>
      </c>
      <c r="B198" s="64" t="s">
        <v>398</v>
      </c>
      <c r="C198" s="247" t="s">
        <v>399</v>
      </c>
      <c r="D198" s="194">
        <v>889.58</v>
      </c>
      <c r="E198" s="194">
        <v>466.9</v>
      </c>
      <c r="F198" s="45">
        <f t="shared" si="26"/>
        <v>52.485442568403059</v>
      </c>
    </row>
    <row r="199" spans="1:6" ht="12.75" customHeight="1" x14ac:dyDescent="0.2">
      <c r="A199" s="63">
        <v>3295</v>
      </c>
      <c r="B199" s="64" t="s">
        <v>400</v>
      </c>
      <c r="C199" s="247" t="s">
        <v>401</v>
      </c>
      <c r="D199" s="194">
        <v>2064.06</v>
      </c>
      <c r="E199" s="194">
        <v>1889.83</v>
      </c>
      <c r="F199" s="45">
        <f t="shared" si="26"/>
        <v>91.558869412710877</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11349.21</v>
      </c>
      <c r="E201" s="194">
        <v>14068</v>
      </c>
      <c r="F201" s="45">
        <f t="shared" si="26"/>
        <v>123.95576432192198</v>
      </c>
    </row>
    <row r="202" spans="1:6" ht="12.75" customHeight="1" x14ac:dyDescent="0.2">
      <c r="A202" s="63">
        <v>34</v>
      </c>
      <c r="B202" s="183" t="s">
        <v>406</v>
      </c>
      <c r="C202" s="247" t="s">
        <v>407</v>
      </c>
      <c r="D202" s="60">
        <f t="shared" ref="D202:E202" si="37">D203+D208+D216</f>
        <v>4297.8</v>
      </c>
      <c r="E202" s="60">
        <f t="shared" si="37"/>
        <v>4957.6499999999996</v>
      </c>
      <c r="F202" s="45">
        <f t="shared" si="26"/>
        <v>115.3532039648192</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4297.8</v>
      </c>
      <c r="E216" s="60">
        <f t="shared" si="40"/>
        <v>4957.6499999999996</v>
      </c>
      <c r="F216" s="45">
        <f t="shared" si="26"/>
        <v>115.3532039648192</v>
      </c>
    </row>
    <row r="217" spans="1:6" ht="12.75" customHeight="1" x14ac:dyDescent="0.2">
      <c r="A217" s="63">
        <v>3431</v>
      </c>
      <c r="B217" s="182" t="s">
        <v>436</v>
      </c>
      <c r="C217" s="247" t="s">
        <v>437</v>
      </c>
      <c r="D217" s="194">
        <v>4297.8</v>
      </c>
      <c r="E217" s="194">
        <v>4957.6499999999996</v>
      </c>
      <c r="F217" s="45">
        <f t="shared" si="26"/>
        <v>115.3532039648192</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22968.86</v>
      </c>
      <c r="E230" s="60">
        <f>E231+E234+E237+E242+E246+E250+E254+E257</f>
        <v>37191.050000000003</v>
      </c>
      <c r="F230" s="45">
        <f t="shared" ref="F230:F245" si="44">IF(D230&lt;&gt;0,IF(E230/D230&gt;=100,"&gt;&gt;100",E230/D230*100),"-")</f>
        <v>161.91944223614058</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22968.86</v>
      </c>
      <c r="E246" s="60">
        <f t="shared" si="48"/>
        <v>37191.050000000003</v>
      </c>
      <c r="F246" s="45">
        <f t="shared" ref="F246:F249" si="49">IF(D246&lt;&gt;0,IF(E246/D246&gt;=100,"&gt;&gt;100",E246/D246*100),"-")</f>
        <v>161.91944223614058</v>
      </c>
    </row>
    <row r="247" spans="1:6" ht="12.75" customHeight="1" x14ac:dyDescent="0.2">
      <c r="A247" s="63" t="s">
        <v>493</v>
      </c>
      <c r="B247" s="64" t="s">
        <v>494</v>
      </c>
      <c r="C247" s="247" t="s">
        <v>493</v>
      </c>
      <c r="D247" s="194">
        <v>22968.86</v>
      </c>
      <c r="E247" s="194">
        <v>37191.050000000003</v>
      </c>
      <c r="F247" s="45">
        <f t="shared" si="49"/>
        <v>161.91944223614058</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31974.589999999997</v>
      </c>
      <c r="E262" s="60">
        <f t="shared" si="55"/>
        <v>55721.700000000004</v>
      </c>
      <c r="F262" s="45">
        <f t="shared" ref="F262:F268" si="56">IF(D262&lt;&gt;0,IF(E262/D262&gt;=100,"&gt;&gt;100",E262/D262*100),"-")</f>
        <v>174.268692733824</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31974.589999999997</v>
      </c>
      <c r="E269" s="60">
        <f t="shared" si="58"/>
        <v>55721.700000000004</v>
      </c>
      <c r="F269" s="45">
        <f t="shared" ref="F269:F272" si="59">IF(D269&lt;&gt;0,IF(E269/D269&gt;=100,"&gt;&gt;100",E269/D269*100),"-")</f>
        <v>174.268692733824</v>
      </c>
    </row>
    <row r="270" spans="1:6" ht="12.75" customHeight="1" x14ac:dyDescent="0.2">
      <c r="A270" s="63">
        <v>3721</v>
      </c>
      <c r="B270" s="65" t="s">
        <v>533</v>
      </c>
      <c r="C270" s="247" t="s">
        <v>534</v>
      </c>
      <c r="D270" s="194">
        <v>28065.759999999998</v>
      </c>
      <c r="E270" s="194">
        <v>49555.58</v>
      </c>
      <c r="F270" s="45">
        <f t="shared" si="59"/>
        <v>176.56952813677594</v>
      </c>
    </row>
    <row r="271" spans="1:6" ht="12.75" customHeight="1" x14ac:dyDescent="0.2">
      <c r="A271" s="63">
        <v>3722</v>
      </c>
      <c r="B271" s="65" t="s">
        <v>535</v>
      </c>
      <c r="C271" s="247" t="s">
        <v>536</v>
      </c>
      <c r="D271" s="194">
        <v>3908.83</v>
      </c>
      <c r="E271" s="194">
        <v>6166.12</v>
      </c>
      <c r="F271" s="45">
        <f t="shared" si="59"/>
        <v>157.74848228242212</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82732.91</v>
      </c>
      <c r="E273" s="60">
        <f t="shared" si="60"/>
        <v>140584.25</v>
      </c>
      <c r="F273" s="45">
        <f t="shared" ref="F273:F277" si="61">IF(D273&lt;&gt;0,IF(E273/D273&gt;=100,"&gt;&gt;100",E273/D273*100),"-")</f>
        <v>169.92542629045684</v>
      </c>
    </row>
    <row r="274" spans="1:6" ht="12.75" customHeight="1" x14ac:dyDescent="0.2">
      <c r="A274" s="63">
        <v>381</v>
      </c>
      <c r="B274" s="64" t="s">
        <v>541</v>
      </c>
      <c r="C274" s="247" t="s">
        <v>542</v>
      </c>
      <c r="D274" s="60">
        <f t="shared" ref="D274:E274" si="62">SUM(D275:D277)</f>
        <v>70032.91</v>
      </c>
      <c r="E274" s="60">
        <f t="shared" si="62"/>
        <v>82518.509999999995</v>
      </c>
      <c r="F274" s="45">
        <f t="shared" si="61"/>
        <v>117.82818963255988</v>
      </c>
    </row>
    <row r="275" spans="1:6" ht="12.75" customHeight="1" x14ac:dyDescent="0.2">
      <c r="A275" s="63">
        <v>3811</v>
      </c>
      <c r="B275" s="64" t="s">
        <v>543</v>
      </c>
      <c r="C275" s="247" t="s">
        <v>544</v>
      </c>
      <c r="D275" s="194">
        <v>70032.91</v>
      </c>
      <c r="E275" s="194">
        <v>82518.509999999995</v>
      </c>
      <c r="F275" s="45">
        <f t="shared" si="61"/>
        <v>117.82818963255988</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12700</v>
      </c>
      <c r="E278" s="60">
        <f t="shared" si="63"/>
        <v>58065.74</v>
      </c>
      <c r="F278" s="45">
        <f t="shared" ref="F278:F282" si="64">IF(D278&lt;&gt;0,IF(E278/D278&gt;=100,"&gt;&gt;100",E278/D278*100),"-")</f>
        <v>457.21055118110235</v>
      </c>
    </row>
    <row r="279" spans="1:6" ht="12.75" customHeight="1" x14ac:dyDescent="0.2">
      <c r="A279" s="63">
        <v>3821</v>
      </c>
      <c r="B279" s="64" t="s">
        <v>551</v>
      </c>
      <c r="C279" s="247" t="s">
        <v>552</v>
      </c>
      <c r="D279" s="194">
        <v>12700</v>
      </c>
      <c r="E279" s="194">
        <v>58065.74</v>
      </c>
      <c r="F279" s="45">
        <f t="shared" si="64"/>
        <v>457.21055118110235</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711369.38000000012</v>
      </c>
      <c r="E299" s="60">
        <f>E152-E297+E298</f>
        <v>1190573.55</v>
      </c>
      <c r="F299" s="45">
        <f t="shared" si="68"/>
        <v>167.36362057079262</v>
      </c>
    </row>
    <row r="300" spans="1:6" ht="12.75" customHeight="1" x14ac:dyDescent="0.2">
      <c r="A300" s="63" t="s">
        <v>582</v>
      </c>
      <c r="B300" s="64" t="s">
        <v>593</v>
      </c>
      <c r="C300" s="247" t="s">
        <v>594</v>
      </c>
      <c r="D300" s="60">
        <f>IF(D6&gt;=D299,D6-D299,0)</f>
        <v>532172.24999999977</v>
      </c>
      <c r="E300" s="60">
        <f>IF(E6&gt;=E299,E6-E299,0)</f>
        <v>836895.21</v>
      </c>
      <c r="F300" s="45">
        <f t="shared" si="68"/>
        <v>157.26021227149673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228229.61</v>
      </c>
      <c r="E302" s="194">
        <v>383179.02</v>
      </c>
      <c r="F302" s="45">
        <f t="shared" si="68"/>
        <v>167.89189623554984</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8426.41</v>
      </c>
      <c r="E304" s="194">
        <v>0</v>
      </c>
      <c r="F304" s="45">
        <f t="shared" si="68"/>
        <v>0</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3" t="s">
        <v>607</v>
      </c>
      <c r="B307" s="374"/>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377222.83999999997</v>
      </c>
      <c r="E360" s="60">
        <f t="shared" si="86"/>
        <v>1034233.9400000001</v>
      </c>
      <c r="F360" s="45">
        <f t="shared" si="72"/>
        <v>274.17055128475261</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112972.35</v>
      </c>
      <c r="E373" s="60">
        <f t="shared" si="90"/>
        <v>700396.16</v>
      </c>
      <c r="F373" s="45">
        <f t="shared" si="72"/>
        <v>619.97131156428986</v>
      </c>
    </row>
    <row r="374" spans="1:6" ht="12.75" customHeight="1" x14ac:dyDescent="0.2">
      <c r="A374" s="63">
        <v>421</v>
      </c>
      <c r="B374" s="64" t="s">
        <v>732</v>
      </c>
      <c r="C374" s="247" t="s">
        <v>733</v>
      </c>
      <c r="D374" s="60">
        <f t="shared" ref="D374:E374" si="91">SUM(D375:D378)</f>
        <v>59102.1</v>
      </c>
      <c r="E374" s="60">
        <f t="shared" si="91"/>
        <v>652259.13</v>
      </c>
      <c r="F374" s="45">
        <f t="shared" si="72"/>
        <v>1103.6141355383311</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18375</v>
      </c>
      <c r="E376" s="194">
        <v>18243.75</v>
      </c>
      <c r="F376" s="45">
        <f t="shared" si="72"/>
        <v>99.285714285714292</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40727.1</v>
      </c>
      <c r="E378" s="194">
        <v>634015.38</v>
      </c>
      <c r="F378" s="45">
        <f t="shared" si="72"/>
        <v>1556.7407942131899</v>
      </c>
    </row>
    <row r="379" spans="1:6" ht="12.75" customHeight="1" x14ac:dyDescent="0.2">
      <c r="A379" s="63">
        <v>422</v>
      </c>
      <c r="B379" s="64" t="s">
        <v>738</v>
      </c>
      <c r="C379" s="247" t="s">
        <v>739</v>
      </c>
      <c r="D379" s="60">
        <f t="shared" ref="D379:E379" si="92">SUM(D380:D387)</f>
        <v>14282.75</v>
      </c>
      <c r="E379" s="60">
        <f t="shared" si="92"/>
        <v>5412.03</v>
      </c>
      <c r="F379" s="45">
        <f t="shared" si="72"/>
        <v>37.89207260506555</v>
      </c>
    </row>
    <row r="380" spans="1:6" ht="12.75" customHeight="1" x14ac:dyDescent="0.2">
      <c r="A380" s="63">
        <v>4221</v>
      </c>
      <c r="B380" s="64" t="s">
        <v>648</v>
      </c>
      <c r="C380" s="247" t="s">
        <v>740</v>
      </c>
      <c r="D380" s="194">
        <v>2209.5</v>
      </c>
      <c r="E380" s="194">
        <v>135</v>
      </c>
      <c r="F380" s="45">
        <f t="shared" si="72"/>
        <v>6.1099796334012222</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12073.25</v>
      </c>
      <c r="E386" s="194">
        <v>5277.03</v>
      </c>
      <c r="F386" s="45">
        <f t="shared" si="72"/>
        <v>43.708446358685521</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39587.5</v>
      </c>
      <c r="E401" s="60">
        <f t="shared" si="96"/>
        <v>42725</v>
      </c>
      <c r="F401" s="45">
        <f t="shared" si="72"/>
        <v>107.92548152826018</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87.5</v>
      </c>
      <c r="E403" s="194"/>
      <c r="F403" s="45">
        <f t="shared" si="72"/>
        <v>0</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39500</v>
      </c>
      <c r="E405" s="194">
        <v>42725</v>
      </c>
      <c r="F405" s="45">
        <f t="shared" si="72"/>
        <v>108.16455696202532</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264250.49</v>
      </c>
      <c r="E412" s="60">
        <f t="shared" si="100"/>
        <v>333837.78000000003</v>
      </c>
      <c r="F412" s="45">
        <f t="shared" si="72"/>
        <v>126.33383574804347</v>
      </c>
    </row>
    <row r="413" spans="1:6" ht="12.75" customHeight="1" x14ac:dyDescent="0.2">
      <c r="A413" s="63">
        <v>451</v>
      </c>
      <c r="B413" s="64" t="s">
        <v>785</v>
      </c>
      <c r="C413" s="247" t="s">
        <v>786</v>
      </c>
      <c r="D413" s="194">
        <v>126614.68</v>
      </c>
      <c r="E413" s="194">
        <v>174289.18</v>
      </c>
      <c r="F413" s="45">
        <f t="shared" si="72"/>
        <v>137.65321683078139</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137635.81</v>
      </c>
      <c r="E416" s="194">
        <v>159548.6</v>
      </c>
      <c r="F416" s="45">
        <f t="shared" si="72"/>
        <v>115.92084937778912</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377222.83999999997</v>
      </c>
      <c r="E418" s="60">
        <f t="shared" si="102"/>
        <v>1034233.9400000001</v>
      </c>
      <c r="F418" s="45">
        <f t="shared" si="72"/>
        <v>274.17055128475261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1243541.6299999999</v>
      </c>
      <c r="E422" s="60">
        <f>E6+E308</f>
        <v>2027468.76</v>
      </c>
      <c r="F422" s="45">
        <f t="shared" si="72"/>
        <v>163.03987828698587</v>
      </c>
    </row>
    <row r="423" spans="1:6" ht="12.75" customHeight="1" x14ac:dyDescent="0.2">
      <c r="A423" s="63" t="s">
        <v>582</v>
      </c>
      <c r="B423" s="64" t="s">
        <v>805</v>
      </c>
      <c r="C423" s="247" t="s">
        <v>806</v>
      </c>
      <c r="D423" s="60">
        <f t="shared" ref="D423:E423" si="103">D299+D360</f>
        <v>1088592.2200000002</v>
      </c>
      <c r="E423" s="60">
        <f t="shared" si="103"/>
        <v>2224807.4900000002</v>
      </c>
      <c r="F423" s="45">
        <f t="shared" si="72"/>
        <v>204.3747373098073</v>
      </c>
    </row>
    <row r="424" spans="1:6" ht="12.75" customHeight="1" x14ac:dyDescent="0.2">
      <c r="A424" s="63" t="s">
        <v>582</v>
      </c>
      <c r="B424" s="64" t="s">
        <v>807</v>
      </c>
      <c r="C424" s="247" t="s">
        <v>808</v>
      </c>
      <c r="D424" s="60">
        <f t="shared" ref="D424:E424" si="104">IF(D422&gt;=D423,D422-D423,0)</f>
        <v>154949.40999999968</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197338.73000000021</v>
      </c>
      <c r="F425" s="45" t="str">
        <f t="shared" si="72"/>
        <v>-</v>
      </c>
    </row>
    <row r="426" spans="1:6" ht="12.75" customHeight="1" x14ac:dyDescent="0.2">
      <c r="A426" s="251" t="s">
        <v>811</v>
      </c>
      <c r="B426" s="183" t="s">
        <v>812</v>
      </c>
      <c r="C426" s="252" t="s">
        <v>813</v>
      </c>
      <c r="D426" s="60">
        <f t="shared" ref="D426:E426" si="106">IF(D302-D303+D419-D420&gt;=0,D302-D303+D419-D420,0)</f>
        <v>228229.61</v>
      </c>
      <c r="E426" s="60">
        <f t="shared" si="106"/>
        <v>383179.02</v>
      </c>
      <c r="F426" s="45">
        <f t="shared" si="72"/>
        <v>167.89189623554984</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8426.41</v>
      </c>
      <c r="E428" s="81">
        <f t="shared" si="108"/>
        <v>0</v>
      </c>
      <c r="F428" s="61">
        <f t="shared" si="72"/>
        <v>0</v>
      </c>
    </row>
    <row r="429" spans="1:6" s="55" customFormat="1" ht="20.100000000000001" customHeight="1" x14ac:dyDescent="0.2">
      <c r="A429" s="373" t="s">
        <v>819</v>
      </c>
      <c r="B429" s="374"/>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1243541.6299999999</v>
      </c>
      <c r="E643" s="60">
        <f>E422+E430</f>
        <v>2027468.76</v>
      </c>
      <c r="F643" s="45">
        <f t="shared" si="109"/>
        <v>163.03987828698587</v>
      </c>
    </row>
    <row r="644" spans="1:6" ht="12.75" customHeight="1" x14ac:dyDescent="0.2">
      <c r="A644" s="63" t="s">
        <v>582</v>
      </c>
      <c r="B644" s="64" t="s">
        <v>1238</v>
      </c>
      <c r="C644" s="247" t="s">
        <v>1239</v>
      </c>
      <c r="D644" s="60">
        <f>D423+D535</f>
        <v>1088592.2200000002</v>
      </c>
      <c r="E644" s="60">
        <f>E423+E535</f>
        <v>2224807.4900000002</v>
      </c>
      <c r="F644" s="45">
        <f t="shared" si="109"/>
        <v>204.3747373098073</v>
      </c>
    </row>
    <row r="645" spans="1:6" ht="12.75" customHeight="1" x14ac:dyDescent="0.2">
      <c r="A645" s="63" t="s">
        <v>582</v>
      </c>
      <c r="B645" s="64" t="s">
        <v>1240</v>
      </c>
      <c r="C645" s="247" t="s">
        <v>1241</v>
      </c>
      <c r="D645" s="60">
        <f t="shared" ref="D645:E645" si="163">IF(D643&gt;=D644,D643-D644,0)</f>
        <v>154949.40999999968</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197338.73000000021</v>
      </c>
      <c r="F646" s="45" t="str">
        <f t="shared" si="109"/>
        <v>-</v>
      </c>
    </row>
    <row r="647" spans="1:6" ht="24" x14ac:dyDescent="0.2">
      <c r="A647" s="251" t="s">
        <v>1244</v>
      </c>
      <c r="B647" s="64" t="s">
        <v>1245</v>
      </c>
      <c r="C647" s="252" t="s">
        <v>1244</v>
      </c>
      <c r="D647" s="60">
        <f>IF(D426-D427+D641-D642&gt;=0,D426-D427+D641-D642,0)</f>
        <v>228229.61</v>
      </c>
      <c r="E647" s="60">
        <f>IF(E426-E427+E641-E642&gt;=0,E426-E427+E641-E642,0)</f>
        <v>383179.02</v>
      </c>
      <c r="F647" s="45">
        <f t="shared" si="109"/>
        <v>167.89189623554984</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383179.01999999967</v>
      </c>
      <c r="E649" s="60">
        <f t="shared" si="165"/>
        <v>185840.2899999998</v>
      </c>
      <c r="F649" s="45">
        <f t="shared" si="109"/>
        <v>48.49959948224722</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72.540000000000006</v>
      </c>
      <c r="E651" s="196">
        <v>72.540000000000006</v>
      </c>
      <c r="F651" s="61">
        <f t="shared" si="109"/>
        <v>100</v>
      </c>
    </row>
    <row r="652" spans="1:6" s="55" customFormat="1" ht="20.100000000000001" customHeight="1" x14ac:dyDescent="0.2">
      <c r="A652" s="373" t="s">
        <v>1254</v>
      </c>
      <c r="B652" s="374"/>
      <c r="C652" s="171"/>
      <c r="D652" s="43"/>
      <c r="E652" s="43"/>
      <c r="F652" s="44"/>
    </row>
    <row r="653" spans="1:6" ht="12.75" customHeight="1" x14ac:dyDescent="0.2">
      <c r="A653" s="63">
        <v>11</v>
      </c>
      <c r="B653" s="64" t="s">
        <v>1255</v>
      </c>
      <c r="C653" s="247" t="s">
        <v>1256</v>
      </c>
      <c r="D653" s="194">
        <v>269489.3</v>
      </c>
      <c r="E653" s="194">
        <v>454725.22</v>
      </c>
      <c r="F653" s="45">
        <f t="shared" ref="F653:F740" si="167">IF(D653&lt;&gt;0,IF(E653/D653&gt;=100,"&gt;&gt;100",E653/D653*100),"-")</f>
        <v>168.73590899527363</v>
      </c>
    </row>
    <row r="654" spans="1:6" ht="12.75" customHeight="1" x14ac:dyDescent="0.2">
      <c r="A654" s="63" t="s">
        <v>1257</v>
      </c>
      <c r="B654" s="64" t="s">
        <v>1258</v>
      </c>
      <c r="C654" s="247" t="s">
        <v>1257</v>
      </c>
      <c r="D654" s="194">
        <v>1297886.1100000001</v>
      </c>
      <c r="E654" s="194">
        <v>2073323.57</v>
      </c>
      <c r="F654" s="45">
        <f t="shared" si="167"/>
        <v>159.74618682066023</v>
      </c>
    </row>
    <row r="655" spans="1:6" ht="12.75" customHeight="1" x14ac:dyDescent="0.2">
      <c r="A655" s="63" t="s">
        <v>1259</v>
      </c>
      <c r="B655" s="64" t="s">
        <v>1260</v>
      </c>
      <c r="C655" s="247" t="s">
        <v>1259</v>
      </c>
      <c r="D655" s="194">
        <v>1112650.19</v>
      </c>
      <c r="E655" s="194">
        <v>2281763.71</v>
      </c>
      <c r="F655" s="45">
        <f t="shared" si="167"/>
        <v>205.07467041370839</v>
      </c>
    </row>
    <row r="656" spans="1:6" ht="24" x14ac:dyDescent="0.2">
      <c r="A656" s="63">
        <v>11</v>
      </c>
      <c r="B656" s="64" t="s">
        <v>1261</v>
      </c>
      <c r="C656" s="247" t="s">
        <v>1262</v>
      </c>
      <c r="D656" s="60">
        <f t="shared" ref="D656:E656" si="168">+D653+D654-D655</f>
        <v>454725.2200000002</v>
      </c>
      <c r="E656" s="60">
        <f t="shared" si="168"/>
        <v>246285.08000000007</v>
      </c>
      <c r="F656" s="45">
        <f t="shared" si="167"/>
        <v>54.161297673350951</v>
      </c>
    </row>
    <row r="657" spans="1:6" ht="24" x14ac:dyDescent="0.2">
      <c r="A657" s="63" t="s">
        <v>582</v>
      </c>
      <c r="B657" s="64" t="s">
        <v>1263</v>
      </c>
      <c r="C657" s="247" t="s">
        <v>1264</v>
      </c>
      <c r="D657" s="253">
        <v>20</v>
      </c>
      <c r="E657" s="253">
        <v>25</v>
      </c>
      <c r="F657" s="45">
        <f t="shared" si="167"/>
        <v>125</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20</v>
      </c>
      <c r="E659" s="253">
        <v>25</v>
      </c>
      <c r="F659" s="45">
        <f t="shared" si="167"/>
        <v>125</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293901.27</v>
      </c>
      <c r="E661" s="194">
        <v>355701.82</v>
      </c>
      <c r="F661" s="45">
        <f t="shared" si="167"/>
        <v>121.0276566685132</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10333.25</v>
      </c>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415734.91</v>
      </c>
      <c r="E669" s="194">
        <v>15634.02</v>
      </c>
      <c r="F669" s="45">
        <f t="shared" si="167"/>
        <v>3.7605742563211737</v>
      </c>
    </row>
    <row r="670" spans="1:6" ht="12.75" customHeight="1" x14ac:dyDescent="0.2">
      <c r="A670" s="63">
        <v>63312</v>
      </c>
      <c r="B670" s="64" t="s">
        <v>1290</v>
      </c>
      <c r="C670" s="247" t="s">
        <v>1291</v>
      </c>
      <c r="D670" s="194">
        <v>0</v>
      </c>
      <c r="E670" s="194">
        <v>6173.04</v>
      </c>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7200</v>
      </c>
      <c r="E674" s="194">
        <v>100000</v>
      </c>
      <c r="F674" s="45">
        <f t="shared" si="167"/>
        <v>1388.8888888888889</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236863.63</v>
      </c>
      <c r="E677" s="192">
        <v>10428.11</v>
      </c>
      <c r="F677" s="71">
        <f t="shared" si="167"/>
        <v>4.4025796615546255</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v>260759.26</v>
      </c>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61986.5</v>
      </c>
      <c r="E706" s="192">
        <v>632132.98</v>
      </c>
      <c r="F706" s="71">
        <f t="shared" si="167"/>
        <v>1019.791373928194</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v>30192.13</v>
      </c>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1142.7</v>
      </c>
      <c r="E734" s="192">
        <v>1195.28</v>
      </c>
      <c r="F734" s="71">
        <f t="shared" si="167"/>
        <v>104.60138269011989</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465.86</v>
      </c>
      <c r="E736" s="194">
        <v>585</v>
      </c>
      <c r="F736" s="45">
        <f t="shared" si="167"/>
        <v>125.57420684325761</v>
      </c>
    </row>
    <row r="737" spans="1:6" ht="12.75" customHeight="1" x14ac:dyDescent="0.2">
      <c r="A737" s="63" t="s">
        <v>1404</v>
      </c>
      <c r="B737" s="64" t="s">
        <v>1405</v>
      </c>
      <c r="C737" s="247" t="s">
        <v>1404</v>
      </c>
      <c r="D737" s="194">
        <v>14248.09</v>
      </c>
      <c r="E737" s="194">
        <v>17500</v>
      </c>
      <c r="F737" s="45">
        <f t="shared" si="167"/>
        <v>122.82348019980222</v>
      </c>
    </row>
    <row r="738" spans="1:6" ht="12.75" customHeight="1" x14ac:dyDescent="0.2">
      <c r="A738" s="63" t="s">
        <v>1406</v>
      </c>
      <c r="B738" s="64" t="s">
        <v>1407</v>
      </c>
      <c r="C738" s="247" t="s">
        <v>1406</v>
      </c>
      <c r="D738" s="194">
        <v>4479.1400000000003</v>
      </c>
      <c r="E738" s="194">
        <v>6345.46</v>
      </c>
      <c r="F738" s="45">
        <f t="shared" si="167"/>
        <v>141.66692713333362</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3319.71</v>
      </c>
      <c r="E741" s="192">
        <v>4603.6400000000003</v>
      </c>
      <c r="F741" s="71">
        <f t="shared" ref="F741:F1006" si="169">IF(D741&lt;&gt;0,IF(E741/D741&gt;=100,"&gt;&gt;100",E741/D741*100),"-")</f>
        <v>138.67596868401156</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v>15795.58</v>
      </c>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2600</v>
      </c>
      <c r="E846" s="194">
        <v>4300</v>
      </c>
      <c r="F846" s="45">
        <f t="shared" si="169"/>
        <v>165.38461538461539</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8659.9500000000007</v>
      </c>
      <c r="E848" s="194">
        <v>10950</v>
      </c>
      <c r="F848" s="45">
        <f t="shared" si="169"/>
        <v>126.44414806090103</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16805.810000000001</v>
      </c>
      <c r="E850" s="194">
        <v>18510</v>
      </c>
      <c r="F850" s="45">
        <f t="shared" si="169"/>
        <v>110.14048117883041</v>
      </c>
    </row>
    <row r="851" spans="1:6" ht="12.75" customHeight="1" x14ac:dyDescent="0.2">
      <c r="A851" s="63">
        <v>37221</v>
      </c>
      <c r="B851" s="64" t="s">
        <v>1631</v>
      </c>
      <c r="C851" s="247" t="s">
        <v>1632</v>
      </c>
      <c r="D851" s="194">
        <v>3908.83</v>
      </c>
      <c r="E851" s="194">
        <v>6166.12</v>
      </c>
      <c r="F851" s="45">
        <f t="shared" si="169"/>
        <v>157.74848228242212</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9" t="s">
        <v>1948</v>
      </c>
      <c r="B1010" s="370"/>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7"/>
      <c r="E1021" s="368"/>
      <c r="F1021" s="51"/>
    </row>
    <row r="1022" spans="1:6" ht="15" customHeight="1" x14ac:dyDescent="0.2">
      <c r="A1022" s="140"/>
      <c r="B1022" s="163"/>
      <c r="C1022" s="173"/>
      <c r="D1022" s="367"/>
      <c r="E1022" s="368"/>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241" zoomScaleNormal="100" workbookViewId="0">
      <selection activeCell="D276" sqref="D27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5" t="s">
        <v>1980</v>
      </c>
      <c r="B2" s="376"/>
      <c r="C2" s="376"/>
      <c r="D2" s="376"/>
      <c r="E2" s="376"/>
      <c r="F2" s="376"/>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1990</v>
      </c>
      <c r="E3" s="308" t="s">
        <v>1991</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8" t="s">
        <v>2131</v>
      </c>
      <c r="B5" s="379"/>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2833017.29</v>
      </c>
      <c r="E6" s="180">
        <f t="shared" si="0"/>
        <v>3281419.7899999996</v>
      </c>
      <c r="F6" s="181">
        <f t="shared" ref="F6:F298" si="1">IF(D6&gt;0,IF(E6/D6&gt;=100,"&gt;&gt;100",E6/D6*100),"-")</f>
        <v>115.82773608840205</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2183031.65</v>
      </c>
      <c r="E7" s="79">
        <f t="shared" si="2"/>
        <v>2839148.7699999996</v>
      </c>
      <c r="F7" s="71">
        <f t="shared" si="1"/>
        <v>130.05531871239702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87378.249999999971</v>
      </c>
      <c r="E8" s="79">
        <f>E9+E10-E11</f>
        <v>100098.73999999999</v>
      </c>
      <c r="F8" s="71">
        <f t="shared" si="1"/>
        <v>114.55795921753986</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69375.37</v>
      </c>
      <c r="E9" s="192">
        <v>69375.37</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149615.57999999999</v>
      </c>
      <c r="E10" s="192">
        <v>162336.07</v>
      </c>
      <c r="F10" s="71">
        <f t="shared" si="1"/>
        <v>108.5021158892677</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131612.70000000001</v>
      </c>
      <c r="E11" s="192">
        <v>131612.70000000001</v>
      </c>
      <c r="F11" s="71">
        <f t="shared" si="1"/>
        <v>100</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1545594.2899999998</v>
      </c>
      <c r="E12" s="79">
        <f t="shared" si="3"/>
        <v>2221314.1</v>
      </c>
      <c r="F12" s="71">
        <f t="shared" si="1"/>
        <v>143.71909332040821</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1315389.8699999999</v>
      </c>
      <c r="E13" s="79">
        <f t="shared" si="4"/>
        <v>1974101.96</v>
      </c>
      <c r="F13" s="71">
        <f t="shared" si="1"/>
        <v>150.07732726419735</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105279.67999999999</v>
      </c>
      <c r="E14" s="192">
        <v>466233</v>
      </c>
      <c r="F14" s="71">
        <f t="shared" si="1"/>
        <v>442.85183997519749</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1035490.69</v>
      </c>
      <c r="E15" s="192">
        <v>1035490.69</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488403.81</v>
      </c>
      <c r="E16" s="192">
        <v>863659.35</v>
      </c>
      <c r="F16" s="71">
        <f t="shared" si="1"/>
        <v>176.83304927535269</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1099088.6399999999</v>
      </c>
      <c r="E17" s="192">
        <v>1284583.8999999999</v>
      </c>
      <c r="F17" s="71">
        <f t="shared" si="1"/>
        <v>116.87718835852949</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1412872.95</v>
      </c>
      <c r="E18" s="192">
        <v>1675864.98</v>
      </c>
      <c r="F18" s="71">
        <f t="shared" si="1"/>
        <v>118.61399002649178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53769.930000000022</v>
      </c>
      <c r="E19" s="79">
        <f t="shared" si="5"/>
        <v>68751.190000000031</v>
      </c>
      <c r="F19" s="71">
        <f t="shared" si="1"/>
        <v>127.8617807387884</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30013.63</v>
      </c>
      <c r="E20" s="192">
        <v>66881.53</v>
      </c>
      <c r="F20" s="71">
        <f t="shared" si="1"/>
        <v>222.83719096956949</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11121.05</v>
      </c>
      <c r="E21" s="192">
        <v>2899.25</v>
      </c>
      <c r="F21" s="71">
        <f t="shared" si="1"/>
        <v>26.069930447214968</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57670.720000000001</v>
      </c>
      <c r="E22" s="192">
        <v>59965.35</v>
      </c>
      <c r="F22" s="71">
        <f t="shared" si="1"/>
        <v>103.97884749834925</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17253.97</v>
      </c>
      <c r="E24" s="192">
        <v>22531</v>
      </c>
      <c r="F24" s="71">
        <f t="shared" si="1"/>
        <v>130.58443940727844</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1135.47</v>
      </c>
      <c r="E25" s="192">
        <v>1135.47</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70502.17</v>
      </c>
      <c r="E26" s="192">
        <v>73465.17</v>
      </c>
      <c r="F26" s="71">
        <f t="shared" si="1"/>
        <v>104.20270751949904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133927.07999999999</v>
      </c>
      <c r="E28" s="192">
        <v>158126.57999999999</v>
      </c>
      <c r="F28" s="71">
        <f t="shared" si="1"/>
        <v>118.06916121817932</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2983.84</v>
      </c>
      <c r="E30" s="192">
        <v>2983.84</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2983.84</v>
      </c>
      <c r="E34" s="192">
        <v>2983.84</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1875</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1875</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176434.49</v>
      </c>
      <c r="E45" s="79">
        <f t="shared" si="9"/>
        <v>176585.95</v>
      </c>
      <c r="F45" s="71">
        <f t="shared" si="1"/>
        <v>100.08584489347861</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17253.07</v>
      </c>
      <c r="E47" s="192">
        <v>17253.07</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239862.15</v>
      </c>
      <c r="E48" s="192">
        <v>242593.41</v>
      </c>
      <c r="F48" s="71">
        <f t="shared" si="1"/>
        <v>101.13867902876714</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2579.8000000000002</v>
      </c>
      <c r="E49" s="192"/>
      <c r="F49" s="71">
        <f t="shared" si="1"/>
        <v>0</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83260.53</v>
      </c>
      <c r="E50" s="192">
        <v>83260.53</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24151.339999999997</v>
      </c>
      <c r="E52" s="79">
        <f t="shared" si="10"/>
        <v>24151.339999999997</v>
      </c>
      <c r="F52" s="71">
        <f t="shared" si="1"/>
        <v>100</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35763.769999999997</v>
      </c>
      <c r="E54" s="192">
        <v>35763.769999999997</v>
      </c>
      <c r="F54" s="71">
        <f t="shared" si="1"/>
        <v>100</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11612.43</v>
      </c>
      <c r="E55" s="192">
        <v>11612.43</v>
      </c>
      <c r="F55" s="71">
        <f t="shared" si="1"/>
        <v>100</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525907.77</v>
      </c>
      <c r="E56" s="79">
        <f t="shared" si="11"/>
        <v>493584.59</v>
      </c>
      <c r="F56" s="71">
        <f t="shared" si="1"/>
        <v>93.853831062431354</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525907.77</v>
      </c>
      <c r="E57" s="192">
        <v>493584.59</v>
      </c>
      <c r="F57" s="71">
        <f t="shared" si="1"/>
        <v>93.853831062431354</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649985.64000000013</v>
      </c>
      <c r="E69" s="79">
        <f>E70+E82+E88+E119+E135+E147+E165+E171</f>
        <v>442271.01999999996</v>
      </c>
      <c r="F69" s="71">
        <f t="shared" si="1"/>
        <v>68.043198615895562</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454725.22000000003</v>
      </c>
      <c r="E70" s="79">
        <f t="shared" si="12"/>
        <v>246285.08</v>
      </c>
      <c r="F70" s="71">
        <f t="shared" si="1"/>
        <v>54.161297673350951</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453348.19</v>
      </c>
      <c r="E71" s="79">
        <f t="shared" si="13"/>
        <v>243841.84</v>
      </c>
      <c r="F71" s="71">
        <f t="shared" si="1"/>
        <v>53.786878469725444</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453348.19</v>
      </c>
      <c r="E73" s="192">
        <v>243841.84</v>
      </c>
      <c r="F73" s="71">
        <f t="shared" si="1"/>
        <v>53.786878469725444</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1377.03</v>
      </c>
      <c r="E80" s="192">
        <v>2443.2399999999998</v>
      </c>
      <c r="F80" s="71">
        <f t="shared" si="1"/>
        <v>177.42823322658182</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203.67000000000002</v>
      </c>
      <c r="E82" s="79">
        <f>SUM(E83:E85)-E86+E87</f>
        <v>2164.17</v>
      </c>
      <c r="F82" s="71">
        <f t="shared" si="1"/>
        <v>1062.5865370452202</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49.37</v>
      </c>
      <c r="E85" s="192">
        <v>49.37</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154.30000000000001</v>
      </c>
      <c r="E87" s="192">
        <v>2114.8000000000002</v>
      </c>
      <c r="F87" s="71">
        <f t="shared" si="1"/>
        <v>1370.5767984445883</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187152.43</v>
      </c>
      <c r="E135" s="79">
        <f t="shared" si="21"/>
        <v>187152.43</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187152.43</v>
      </c>
      <c r="E136" s="79">
        <f t="shared" si="22"/>
        <v>187152.43</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187152.43</v>
      </c>
      <c r="E140" s="192">
        <v>187152.43</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7831.7800000000007</v>
      </c>
      <c r="E147" s="79">
        <f t="shared" si="24"/>
        <v>6596.7999999999993</v>
      </c>
      <c r="F147" s="71">
        <f t="shared" si="1"/>
        <v>84.231170947089922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3804.72</v>
      </c>
      <c r="E148" s="192">
        <v>3632.61</v>
      </c>
      <c r="F148" s="71">
        <f t="shared" si="1"/>
        <v>95.476408250804269</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3176.98</v>
      </c>
      <c r="E159" s="192">
        <v>2569.41</v>
      </c>
      <c r="F159" s="71">
        <f t="shared" si="1"/>
        <v>80.875863241191311</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10529.27</v>
      </c>
      <c r="E160" s="192">
        <v>9907.8799999999992</v>
      </c>
      <c r="F160" s="71">
        <f t="shared" si="1"/>
        <v>94.098451269651164</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9679.19</v>
      </c>
      <c r="E164" s="192">
        <v>9513.1</v>
      </c>
      <c r="F164" s="71">
        <f t="shared" si="1"/>
        <v>98.284050628203389</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72.540000000000006</v>
      </c>
      <c r="E171" s="79">
        <f t="shared" si="27"/>
        <v>72.540000000000006</v>
      </c>
      <c r="F171" s="71">
        <f t="shared" si="1"/>
        <v>100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72.540000000000006</v>
      </c>
      <c r="E172" s="192"/>
      <c r="F172" s="71">
        <f t="shared" si="1"/>
        <v>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72.540000000000006</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3" t="s">
        <v>2432</v>
      </c>
      <c r="B175" s="374"/>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2833017.2900000005</v>
      </c>
      <c r="E176" s="79">
        <f>E177+E251</f>
        <v>3281419.79</v>
      </c>
      <c r="F176" s="71">
        <f t="shared" si="1"/>
        <v>115.82773608840205</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66573.930000000008</v>
      </c>
      <c r="E177" s="79">
        <f>E178+E197+E203+E219+E247+E248</f>
        <v>56495.14</v>
      </c>
      <c r="F177" s="71">
        <f t="shared" si="1"/>
        <v>84.860755554013394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57348.860000000008</v>
      </c>
      <c r="E178" s="79">
        <f>SUM(E179:E181)+E185+E186+SUM(E194:E196)</f>
        <v>56495.14</v>
      </c>
      <c r="F178" s="71">
        <f t="shared" si="1"/>
        <v>98.51135663376742</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34981.29</v>
      </c>
      <c r="E179" s="192">
        <v>41920.97</v>
      </c>
      <c r="F179" s="71">
        <f t="shared" si="1"/>
        <v>119.8382621109742</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22256.37</v>
      </c>
      <c r="E180" s="192">
        <v>13462.67</v>
      </c>
      <c r="F180" s="71">
        <f t="shared" si="1"/>
        <v>60.489064479068247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0.01</v>
      </c>
      <c r="E181" s="79">
        <f t="shared" si="28"/>
        <v>0.01</v>
      </c>
      <c r="F181" s="71">
        <f t="shared" si="1"/>
        <v>100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0.01</v>
      </c>
      <c r="E184" s="192">
        <v>0.01</v>
      </c>
      <c r="F184" s="71">
        <f t="shared" si="1"/>
        <v>100</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1000.28</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111.19</v>
      </c>
      <c r="E196" s="192">
        <v>111.21</v>
      </c>
      <c r="F196" s="71">
        <f t="shared" si="1"/>
        <v>100.01798722906736</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8541.99</v>
      </c>
      <c r="E197" s="79">
        <f>SUM(E198:E202)</f>
        <v>0</v>
      </c>
      <c r="F197" s="71">
        <f t="shared" si="1"/>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8541.99</v>
      </c>
      <c r="E199" s="192">
        <v>0</v>
      </c>
      <c r="F199" s="71">
        <f t="shared" ref="F199:F202" si="30">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683.08</v>
      </c>
      <c r="E248" s="79">
        <f t="shared" si="37"/>
        <v>0</v>
      </c>
      <c r="F248" s="71">
        <f t="shared" si="1"/>
        <v>0</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683.08</v>
      </c>
      <c r="E250" s="192"/>
      <c r="F250" s="71">
        <f t="shared" si="1"/>
        <v>0</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2766443.3600000003</v>
      </c>
      <c r="E251" s="79">
        <f>+E252+E255-E264+E274+E291</f>
        <v>3224924.65</v>
      </c>
      <c r="F251" s="71">
        <f t="shared" si="1"/>
        <v>116.572950548317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2374837.9300000002</v>
      </c>
      <c r="E252" s="79">
        <f>E253-E254</f>
        <v>3039084.36</v>
      </c>
      <c r="F252" s="71">
        <f t="shared" si="1"/>
        <v>127.97017942188585</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2374837.9300000002</v>
      </c>
      <c r="E253" s="192">
        <v>3039084.36</v>
      </c>
      <c r="F253" s="71">
        <f t="shared" si="1"/>
        <v>127.97017942188585</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383179.02</v>
      </c>
      <c r="E255" s="79">
        <f>E256-E260</f>
        <v>185840.28999999992</v>
      </c>
      <c r="F255" s="71">
        <f t="shared" si="1"/>
        <v>48.499599482247206</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1166589.32</v>
      </c>
      <c r="E256" s="79">
        <f>SUM(E257:E259)</f>
        <v>1123861.67</v>
      </c>
      <c r="F256" s="71">
        <f t="shared" si="1"/>
        <v>96.337387179234582</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1166589.32</v>
      </c>
      <c r="E257" s="192">
        <v>1123861.67</v>
      </c>
      <c r="F257" s="71">
        <f t="shared" si="1"/>
        <v>96.337387179234582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783410.3</v>
      </c>
      <c r="E260" s="79">
        <f>SUM(E261:E263)</f>
        <v>938021.38</v>
      </c>
      <c r="F260" s="71">
        <f t="shared" si="1"/>
        <v>119.73564554869907</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783410.3</v>
      </c>
      <c r="E262" s="192">
        <v>938021.38</v>
      </c>
      <c r="F262" s="71">
        <f t="shared" si="1"/>
        <v>119.73564554869907</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8426.41</v>
      </c>
      <c r="E274" s="79">
        <f>SUM(E275:E277)+SUM(E286:E290)</f>
        <v>0</v>
      </c>
      <c r="F274" s="71">
        <f t="shared" si="1"/>
        <v>0</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8426.41</v>
      </c>
      <c r="E275" s="192">
        <v>0</v>
      </c>
      <c r="F275" s="71">
        <f t="shared" ref="F275:F290" si="39">IF(D275&gt;0,IF(E275/D275&gt;=100,"&gt;&gt;100",E275/D275*100),"-")</f>
        <v>0</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7" t="s">
        <v>1254</v>
      </c>
      <c r="B299" s="374"/>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17510.97</v>
      </c>
      <c r="E302" s="192">
        <v>16109.9</v>
      </c>
      <c r="F302" s="71">
        <f t="shared" si="43"/>
        <v>91.998901260181469</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154.30000000000001</v>
      </c>
      <c r="E309" s="192">
        <v>2114.8000000000002</v>
      </c>
      <c r="F309" s="71">
        <f t="shared" si="43"/>
        <v>1370.5767984445883</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57348.86</v>
      </c>
      <c r="E337" s="192">
        <v>56495.14</v>
      </c>
      <c r="F337" s="71">
        <f t="shared" si="43"/>
        <v>98.511356633767434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8541.99</v>
      </c>
      <c r="E339" s="192">
        <v>0</v>
      </c>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27" workbookViewId="0">
      <selection activeCell="E286" sqref="E286"/>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80" t="s">
        <v>2833</v>
      </c>
      <c r="B2" s="381"/>
      <c r="C2" s="381"/>
      <c r="D2" s="381"/>
      <c r="E2" s="381"/>
      <c r="F2" s="381"/>
      <c r="G2" s="42"/>
      <c r="H2" s="42"/>
      <c r="I2" s="42"/>
      <c r="J2" s="42"/>
      <c r="K2" s="42"/>
      <c r="L2" s="42"/>
      <c r="M2" s="42"/>
      <c r="N2" s="42"/>
      <c r="O2" s="42"/>
      <c r="P2" s="42"/>
      <c r="Q2" s="42"/>
      <c r="R2" s="42"/>
      <c r="S2" s="42"/>
      <c r="T2" s="42"/>
      <c r="U2" s="42"/>
      <c r="V2" s="42"/>
      <c r="W2" s="42"/>
      <c r="X2" s="42"/>
      <c r="Y2" s="42"/>
    </row>
    <row r="3" spans="1:25" s="174" customFormat="1" ht="48" x14ac:dyDescent="0.2">
      <c r="A3" s="312" t="s">
        <v>2834</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206089.13</v>
      </c>
      <c r="E5" s="58">
        <f t="shared" si="0"/>
        <v>303610.07</v>
      </c>
      <c r="F5" s="59">
        <f t="shared" ref="F5:F141" si="1">IF(D5&gt;0,IF(E5/D5&gt;=100,"&gt;&gt;100",E5/D5*100),"-")</f>
        <v>147.31978828771804</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45504.91</v>
      </c>
      <c r="E6" s="60">
        <f t="shared" si="2"/>
        <v>64688.89</v>
      </c>
      <c r="F6" s="45">
        <f t="shared" si="1"/>
        <v>142.15804404403832</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45504.91</v>
      </c>
      <c r="E7" s="194">
        <v>64688.89</v>
      </c>
      <c r="F7" s="45">
        <f t="shared" si="1"/>
        <v>142.15804404403832</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160584.22</v>
      </c>
      <c r="E13" s="60">
        <f t="shared" si="4"/>
        <v>238921.18</v>
      </c>
      <c r="F13" s="45">
        <f t="shared" si="1"/>
        <v>148.78247688346963</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v>128448.73</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160584.22</v>
      </c>
      <c r="E16" s="194">
        <v>110472.45</v>
      </c>
      <c r="F16" s="45">
        <f t="shared" si="1"/>
        <v>68.794088236067026</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30848.77</v>
      </c>
      <c r="E28" s="60">
        <f t="shared" si="6"/>
        <v>29732.92</v>
      </c>
      <c r="F28" s="45">
        <f t="shared" si="1"/>
        <v>96.382837954317139</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30848.77</v>
      </c>
      <c r="E30" s="194">
        <v>29732.92</v>
      </c>
      <c r="F30" s="45">
        <f t="shared" si="1"/>
        <v>96.382837954317139</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56301.43</v>
      </c>
      <c r="E35" s="60">
        <f t="shared" si="7"/>
        <v>262366.70999999996</v>
      </c>
      <c r="F35" s="45">
        <f t="shared" si="1"/>
        <v>466.00363436594768</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304</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v>304</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184552.4</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v>184552.4</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47363.44</v>
      </c>
      <c r="E54" s="60">
        <f t="shared" si="12"/>
        <v>66958.259999999995</v>
      </c>
      <c r="F54" s="45">
        <f t="shared" si="1"/>
        <v>141.37119263296751</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47363.44</v>
      </c>
      <c r="E55" s="194">
        <v>66958.259999999995</v>
      </c>
      <c r="F55" s="45">
        <f t="shared" si="1"/>
        <v>141.37119263296751</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8937.99</v>
      </c>
      <c r="E60" s="194">
        <v>10552.05</v>
      </c>
      <c r="F60" s="45">
        <f t="shared" si="1"/>
        <v>118.05842253124024</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52631.51</v>
      </c>
      <c r="E75" s="60">
        <f t="shared" si="15"/>
        <v>67169.2</v>
      </c>
      <c r="F75" s="45">
        <f t="shared" si="1"/>
        <v>127.6216471843578</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10999.68</v>
      </c>
      <c r="E76" s="194">
        <v>9052.77</v>
      </c>
      <c r="F76" s="45">
        <f t="shared" si="1"/>
        <v>82.300303281550015</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41631.83</v>
      </c>
      <c r="E81" s="194">
        <v>58116.43</v>
      </c>
      <c r="F81" s="45">
        <f t="shared" si="1"/>
        <v>139.59614554536756</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412388.87</v>
      </c>
      <c r="E82" s="60">
        <f t="shared" si="16"/>
        <v>898548.05999999994</v>
      </c>
      <c r="F82" s="45">
        <f t="shared" si="1"/>
        <v>217.88853321865838</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305740.28999999998</v>
      </c>
      <c r="E84" s="194">
        <v>839077.15</v>
      </c>
      <c r="F84" s="45">
        <f t="shared" si="1"/>
        <v>274.44114414884609</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17333.14</v>
      </c>
      <c r="E86" s="194">
        <v>18399.939999999999</v>
      </c>
      <c r="F86" s="45">
        <f t="shared" si="1"/>
        <v>106.15468403301421</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89315.44</v>
      </c>
      <c r="E88" s="194">
        <v>41070.97</v>
      </c>
      <c r="F88" s="45">
        <f t="shared" si="1"/>
        <v>45.984176979926431</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81909.69</v>
      </c>
      <c r="E107" s="60">
        <f t="shared" si="21"/>
        <v>201912.05</v>
      </c>
      <c r="F107" s="45">
        <f t="shared" si="1"/>
        <v>246.50569425912857</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38100</v>
      </c>
      <c r="E108" s="194">
        <v>144314.75</v>
      </c>
      <c r="F108" s="45">
        <f t="shared" si="1"/>
        <v>378.77887139107611</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40809.69</v>
      </c>
      <c r="E109" s="194">
        <v>49597.3</v>
      </c>
      <c r="F109" s="45">
        <f t="shared" si="1"/>
        <v>121.53314568182213</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3000</v>
      </c>
      <c r="E111" s="194">
        <v>3000</v>
      </c>
      <c r="F111" s="45">
        <f t="shared" si="1"/>
        <v>100</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v>5000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39083.1</v>
      </c>
      <c r="E114" s="60">
        <f t="shared" si="22"/>
        <v>57460.61</v>
      </c>
      <c r="F114" s="45">
        <f t="shared" si="1"/>
        <v>147.02162827411337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32574.27</v>
      </c>
      <c r="E115" s="60">
        <f t="shared" si="23"/>
        <v>47941.84</v>
      </c>
      <c r="F115" s="45">
        <f t="shared" si="1"/>
        <v>147.17702039063346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32574.27</v>
      </c>
      <c r="E116" s="194">
        <v>46941.84</v>
      </c>
      <c r="F116" s="45">
        <f t="shared" si="1"/>
        <v>144.10711276108412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v>1000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3908.83</v>
      </c>
      <c r="E118" s="60">
        <f t="shared" si="24"/>
        <v>5218.7700000000004</v>
      </c>
      <c r="F118" s="45">
        <f t="shared" si="1"/>
        <v>133.51232977642928</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3908.83</v>
      </c>
      <c r="E119" s="194">
        <v>5218.7700000000004</v>
      </c>
      <c r="F119" s="45">
        <f t="shared" si="1"/>
        <v>133.51232977642928</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2600</v>
      </c>
      <c r="E122" s="60">
        <f t="shared" si="25"/>
        <v>4300</v>
      </c>
      <c r="F122" s="45">
        <f t="shared" si="1"/>
        <v>165.38461538461539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2600</v>
      </c>
      <c r="E123" s="194">
        <v>4300</v>
      </c>
      <c r="F123" s="45">
        <f t="shared" si="1"/>
        <v>165.38461538461539</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209339.72</v>
      </c>
      <c r="E129" s="60">
        <f t="shared" si="26"/>
        <v>404007.87</v>
      </c>
      <c r="F129" s="45">
        <f t="shared" si="1"/>
        <v>192.99150204270839</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1420</v>
      </c>
      <c r="E133" s="194">
        <v>4000</v>
      </c>
      <c r="F133" s="45">
        <f t="shared" si="1"/>
        <v>281.6901408450704</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14947.99</v>
      </c>
      <c r="E135" s="194">
        <v>17030</v>
      </c>
      <c r="F135" s="45">
        <f t="shared" si="1"/>
        <v>113.92836093682162</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192971.73</v>
      </c>
      <c r="E140" s="194">
        <v>382977.87</v>
      </c>
      <c r="F140" s="45">
        <f t="shared" si="1"/>
        <v>198.46319976506402</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1088592.22</v>
      </c>
      <c r="E141" s="81">
        <f t="shared" si="28"/>
        <v>2224807.4900000002</v>
      </c>
      <c r="F141" s="61">
        <f t="shared" si="1"/>
        <v>204.37473730980736</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2"/>
      <c r="E143" s="383"/>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D21" sqref="D21"/>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4" t="s">
        <v>3085</v>
      </c>
      <c r="B2" s="385"/>
      <c r="C2" s="385"/>
      <c r="D2" s="385"/>
      <c r="E2" s="385"/>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1993</v>
      </c>
      <c r="E3" s="306"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327" t="s">
        <v>3657</v>
      </c>
      <c r="E9" s="195">
        <v>0</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6"/>
      <c r="E51" s="385"/>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104" zoomScaleNormal="100" workbookViewId="0">
      <selection activeCell="D5" sqref="D5"/>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7" t="s">
        <v>3155</v>
      </c>
      <c r="B2" s="385"/>
      <c r="C2" s="385"/>
      <c r="D2" s="385"/>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57348.86</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1130978.55</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v>0</v>
      </c>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1130978.55</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485675.44</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500503.58</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128.61000000000001</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26461.7</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118209.22</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0</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1131832.27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1131832.27</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478735.74</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509297.28</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128.61000000000001</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26461.7</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117208.94</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0</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56495.14000000013</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56495.14</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56495.14</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abSelected="1"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7" t="s">
        <v>3155</v>
      </c>
      <c r="B1" s="385"/>
      <c r="C1" s="385"/>
      <c r="D1" s="385"/>
      <c r="E1" s="51" t="s">
        <v>3302</v>
      </c>
      <c r="F1" s="51"/>
      <c r="G1" s="51"/>
      <c r="H1" s="51"/>
      <c r="I1" s="51"/>
      <c r="J1" s="51"/>
      <c r="K1" s="51"/>
      <c r="L1" s="51"/>
      <c r="M1" s="51"/>
      <c r="N1" s="51"/>
      <c r="O1" s="51"/>
      <c r="P1" s="51"/>
    </row>
    <row r="2" spans="1:17" ht="37.5" customHeight="1" x14ac:dyDescent="0.2">
      <c r="A2" s="387" t="s">
        <v>3303</v>
      </c>
      <c r="B2" s="385"/>
      <c r="C2" s="385"/>
      <c r="D2" s="385"/>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10</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35548</v>
      </c>
      <c r="P3" s="51"/>
    </row>
    <row r="4" spans="1:17" ht="19.5" customHeight="1" x14ac:dyDescent="0.2">
      <c r="A4" s="391" t="s">
        <v>3314</v>
      </c>
      <c r="B4" s="392"/>
      <c r="C4" s="393"/>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4" t="s">
        <v>3327</v>
      </c>
      <c r="B14" s="389"/>
      <c r="C14" s="390"/>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8" t="s">
        <v>3336</v>
      </c>
      <c r="B23" s="389"/>
      <c r="C23" s="390"/>
      <c r="D23" s="95"/>
      <c r="E23" s="51">
        <f>SUM(E24:E297)</f>
        <v>0</v>
      </c>
      <c r="F23" s="51">
        <f>SUM(F24:F297)</f>
        <v>10</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3545</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3560</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8" t="s">
        <v>1980</v>
      </c>
      <c r="B298" s="389"/>
      <c r="C298" s="390"/>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8" t="s">
        <v>1983</v>
      </c>
      <c r="B342" s="389"/>
      <c r="C342" s="390"/>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8" t="s">
        <v>1982</v>
      </c>
      <c r="B345" s="389"/>
      <c r="C345" s="390"/>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8" t="s">
        <v>3655</v>
      </c>
      <c r="B347" s="389"/>
      <c r="C347" s="390"/>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9" t="s">
        <v>2020</v>
      </c>
      <c r="B1" s="399"/>
      <c r="C1" s="399"/>
    </row>
    <row r="2" spans="1:16" ht="33" customHeight="1" x14ac:dyDescent="0.2">
      <c r="A2" s="400" t="s">
        <v>2021</v>
      </c>
      <c r="B2" s="401"/>
      <c r="C2" s="398"/>
      <c r="D2" s="5"/>
      <c r="E2" s="5"/>
      <c r="F2" s="5"/>
      <c r="G2" s="5"/>
      <c r="H2" s="5"/>
      <c r="I2" s="5"/>
      <c r="J2" s="5"/>
      <c r="K2" s="5"/>
      <c r="L2" s="5"/>
      <c r="M2" s="5"/>
      <c r="N2" s="5"/>
      <c r="O2" s="5"/>
      <c r="P2" s="5"/>
    </row>
    <row r="3" spans="1:16" ht="18.75" customHeight="1" x14ac:dyDescent="0.2">
      <c r="A3" s="222" t="s">
        <v>2022</v>
      </c>
      <c r="B3" s="402" t="s">
        <v>2023</v>
      </c>
      <c r="C3" s="398"/>
      <c r="D3" s="5"/>
      <c r="E3" s="5"/>
      <c r="F3" s="5"/>
      <c r="G3" s="5"/>
      <c r="H3" s="5"/>
      <c r="I3" s="5"/>
      <c r="J3" s="5"/>
      <c r="K3" s="5"/>
      <c r="L3" s="5"/>
      <c r="M3" s="5"/>
      <c r="N3" s="5"/>
      <c r="O3" s="5"/>
      <c r="P3" s="5"/>
    </row>
    <row r="4" spans="1:16" ht="37.5" hidden="1" customHeight="1" x14ac:dyDescent="0.2">
      <c r="A4" s="223" t="s">
        <v>2024</v>
      </c>
      <c r="B4" s="397" t="s">
        <v>2025</v>
      </c>
      <c r="C4" s="398"/>
      <c r="D4" s="5"/>
      <c r="E4" s="5"/>
      <c r="F4" s="5"/>
      <c r="G4" s="5"/>
      <c r="H4" s="5"/>
      <c r="I4" s="5"/>
      <c r="J4" s="5"/>
      <c r="K4" s="5"/>
      <c r="L4" s="5"/>
      <c r="M4" s="5"/>
      <c r="N4" s="5"/>
      <c r="O4" s="5"/>
      <c r="P4" s="5"/>
    </row>
    <row r="5" spans="1:16" ht="48" hidden="1" customHeight="1" x14ac:dyDescent="0.2">
      <c r="A5" s="223" t="s">
        <v>2024</v>
      </c>
      <c r="B5" s="397" t="s">
        <v>2026</v>
      </c>
      <c r="C5" s="398"/>
      <c r="D5" s="5"/>
      <c r="E5" s="5"/>
      <c r="F5" s="5"/>
      <c r="G5" s="5"/>
      <c r="H5" s="5"/>
      <c r="I5" s="5"/>
      <c r="J5" s="5"/>
      <c r="K5" s="5"/>
      <c r="L5" s="5"/>
      <c r="M5" s="5"/>
      <c r="N5" s="5"/>
      <c r="O5" s="5"/>
      <c r="P5" s="5"/>
    </row>
    <row r="6" spans="1:16" ht="59.25" hidden="1" customHeight="1" x14ac:dyDescent="0.2">
      <c r="A6" s="223" t="s">
        <v>2024</v>
      </c>
      <c r="B6" s="397" t="s">
        <v>2027</v>
      </c>
      <c r="C6" s="398"/>
      <c r="D6" s="5"/>
      <c r="E6" s="5"/>
      <c r="F6" s="5"/>
      <c r="G6" s="5"/>
      <c r="H6" s="5"/>
      <c r="I6" s="5"/>
      <c r="J6" s="5"/>
      <c r="K6" s="5"/>
      <c r="L6" s="5"/>
      <c r="M6" s="5"/>
      <c r="N6" s="5"/>
      <c r="O6" s="5"/>
      <c r="P6" s="5"/>
    </row>
    <row r="7" spans="1:16" ht="48" hidden="1" customHeight="1" x14ac:dyDescent="0.2">
      <c r="A7" s="223" t="s">
        <v>2028</v>
      </c>
      <c r="B7" s="397" t="s">
        <v>2029</v>
      </c>
      <c r="C7" s="398"/>
      <c r="D7" s="5"/>
      <c r="E7" s="5"/>
      <c r="F7" s="5"/>
      <c r="G7" s="5"/>
      <c r="H7" s="5"/>
      <c r="I7" s="5"/>
      <c r="J7" s="5"/>
      <c r="K7" s="5"/>
      <c r="L7" s="5"/>
      <c r="M7" s="5"/>
      <c r="N7" s="5"/>
      <c r="O7" s="5"/>
      <c r="P7" s="5"/>
    </row>
    <row r="8" spans="1:16" ht="41.25" hidden="1" customHeight="1" x14ac:dyDescent="0.2">
      <c r="A8" s="223" t="s">
        <v>2030</v>
      </c>
      <c r="B8" s="397" t="s">
        <v>2031</v>
      </c>
      <c r="C8" s="398"/>
      <c r="D8" s="5"/>
      <c r="E8" s="5"/>
      <c r="F8" s="5"/>
      <c r="G8" s="5"/>
      <c r="H8" s="5"/>
      <c r="I8" s="5"/>
      <c r="J8" s="5"/>
      <c r="K8" s="5"/>
      <c r="L8" s="5"/>
      <c r="M8" s="5"/>
      <c r="N8" s="5"/>
      <c r="O8" s="5"/>
      <c r="P8" s="5"/>
    </row>
    <row r="9" spans="1:16" ht="59.25" hidden="1" customHeight="1" x14ac:dyDescent="0.2">
      <c r="A9" s="223" t="s">
        <v>2032</v>
      </c>
      <c r="B9" s="397" t="s">
        <v>2033</v>
      </c>
      <c r="C9" s="398"/>
      <c r="D9" s="5"/>
      <c r="E9" s="5"/>
      <c r="F9" s="5"/>
      <c r="G9" s="5"/>
      <c r="H9" s="5"/>
      <c r="I9" s="5"/>
      <c r="J9" s="5"/>
      <c r="K9" s="5"/>
      <c r="L9" s="5"/>
      <c r="M9" s="5"/>
      <c r="N9" s="5"/>
      <c r="O9" s="5"/>
      <c r="P9" s="5"/>
    </row>
    <row r="10" spans="1:16" ht="61.5" hidden="1" customHeight="1" x14ac:dyDescent="0.2">
      <c r="A10" s="223" t="s">
        <v>2032</v>
      </c>
      <c r="B10" s="397" t="s">
        <v>2034</v>
      </c>
      <c r="C10" s="398"/>
      <c r="D10" s="5"/>
      <c r="E10" s="5"/>
      <c r="F10" s="5"/>
      <c r="G10" s="5"/>
      <c r="H10" s="5"/>
      <c r="I10" s="5"/>
      <c r="J10" s="5"/>
      <c r="K10" s="5"/>
      <c r="L10" s="5"/>
      <c r="M10" s="5"/>
      <c r="N10" s="5"/>
      <c r="O10" s="5"/>
      <c r="P10" s="5"/>
    </row>
    <row r="11" spans="1:16" ht="43.5" hidden="1" customHeight="1" x14ac:dyDescent="0.2">
      <c r="A11" s="223" t="s">
        <v>2032</v>
      </c>
      <c r="B11" s="397" t="s">
        <v>2035</v>
      </c>
      <c r="C11" s="398"/>
      <c r="D11" s="5"/>
      <c r="E11" s="5"/>
      <c r="F11" s="5"/>
      <c r="G11" s="5"/>
      <c r="H11" s="5"/>
      <c r="I11" s="5"/>
      <c r="J11" s="5"/>
      <c r="K11" s="5"/>
      <c r="L11" s="5"/>
      <c r="M11" s="5"/>
      <c r="N11" s="5"/>
      <c r="O11" s="5"/>
      <c r="P11" s="5"/>
    </row>
    <row r="12" spans="1:16" ht="27.75" hidden="1" customHeight="1" x14ac:dyDescent="0.2">
      <c r="A12" s="223" t="s">
        <v>2036</v>
      </c>
      <c r="B12" s="397" t="s">
        <v>2037</v>
      </c>
      <c r="C12" s="398"/>
      <c r="D12" s="5"/>
      <c r="E12" s="5"/>
      <c r="F12" s="5"/>
      <c r="G12" s="5"/>
      <c r="H12" s="5"/>
      <c r="I12" s="5"/>
      <c r="J12" s="5"/>
      <c r="K12" s="5"/>
      <c r="L12" s="5"/>
      <c r="M12" s="5"/>
      <c r="N12" s="5"/>
      <c r="O12" s="5"/>
      <c r="P12" s="5"/>
    </row>
    <row r="13" spans="1:16" ht="27.75" hidden="1" customHeight="1" x14ac:dyDescent="0.2">
      <c r="A13" s="223" t="s">
        <v>2038</v>
      </c>
      <c r="B13" s="397" t="s">
        <v>2039</v>
      </c>
      <c r="C13" s="398"/>
      <c r="D13" s="5"/>
      <c r="E13" s="5"/>
      <c r="F13" s="5"/>
      <c r="G13" s="5"/>
      <c r="H13" s="5"/>
      <c r="I13" s="5"/>
      <c r="J13" s="5"/>
      <c r="K13" s="5"/>
      <c r="L13" s="5"/>
      <c r="M13" s="5"/>
      <c r="N13" s="5"/>
      <c r="O13" s="5"/>
      <c r="P13" s="5"/>
    </row>
    <row r="14" spans="1:16" ht="45.75" hidden="1" customHeight="1" x14ac:dyDescent="0.2">
      <c r="A14" s="223" t="s">
        <v>2040</v>
      </c>
      <c r="B14" s="397" t="s">
        <v>2041</v>
      </c>
      <c r="C14" s="398"/>
      <c r="D14" s="5"/>
      <c r="E14" s="5"/>
      <c r="F14" s="5"/>
      <c r="G14" s="5"/>
      <c r="H14" s="5"/>
      <c r="I14" s="5"/>
      <c r="J14" s="5"/>
      <c r="K14" s="5"/>
      <c r="L14" s="5"/>
      <c r="M14" s="5"/>
      <c r="N14" s="5"/>
      <c r="O14" s="5"/>
      <c r="P14" s="5"/>
    </row>
    <row r="15" spans="1:16" ht="45.75" hidden="1" customHeight="1" x14ac:dyDescent="0.2">
      <c r="A15" s="223" t="s">
        <v>2042</v>
      </c>
      <c r="B15" s="397" t="s">
        <v>2043</v>
      </c>
      <c r="C15" s="398"/>
      <c r="D15" s="5"/>
      <c r="E15" s="5"/>
      <c r="F15" s="5"/>
      <c r="G15" s="5"/>
      <c r="H15" s="5"/>
      <c r="I15" s="5"/>
      <c r="J15" s="5"/>
      <c r="K15" s="5"/>
      <c r="L15" s="5"/>
      <c r="M15" s="5"/>
      <c r="N15" s="5"/>
      <c r="O15" s="5"/>
      <c r="P15" s="5"/>
    </row>
    <row r="16" spans="1:16" ht="51" hidden="1" customHeight="1" x14ac:dyDescent="0.2">
      <c r="A16" s="223" t="s">
        <v>2044</v>
      </c>
      <c r="B16" s="397" t="s">
        <v>2045</v>
      </c>
      <c r="C16" s="398"/>
      <c r="D16" s="5"/>
      <c r="E16" s="5"/>
      <c r="F16" s="5"/>
      <c r="G16" s="5"/>
      <c r="H16" s="5"/>
      <c r="I16" s="5"/>
      <c r="J16" s="5"/>
      <c r="K16" s="5"/>
      <c r="L16" s="5"/>
      <c r="M16" s="5"/>
      <c r="N16" s="5"/>
      <c r="O16" s="5"/>
      <c r="P16" s="5"/>
    </row>
    <row r="17" spans="1:16" ht="27.75" hidden="1" customHeight="1" x14ac:dyDescent="0.2">
      <c r="A17" s="223" t="s">
        <v>2046</v>
      </c>
      <c r="B17" s="397" t="s">
        <v>2047</v>
      </c>
      <c r="C17" s="398"/>
      <c r="D17" s="5"/>
      <c r="E17" s="5"/>
      <c r="F17" s="5"/>
      <c r="G17" s="5"/>
      <c r="H17" s="5"/>
      <c r="I17" s="5"/>
      <c r="J17" s="5"/>
      <c r="K17" s="5"/>
      <c r="L17" s="5"/>
      <c r="M17" s="5"/>
      <c r="N17" s="5"/>
      <c r="O17" s="5"/>
      <c r="P17" s="5"/>
    </row>
    <row r="18" spans="1:16" ht="27.75" hidden="1" customHeight="1" x14ac:dyDescent="0.2">
      <c r="A18" s="223" t="s">
        <v>2048</v>
      </c>
      <c r="B18" s="397" t="s">
        <v>2049</v>
      </c>
      <c r="C18" s="398"/>
      <c r="D18" s="5"/>
      <c r="E18" s="5"/>
      <c r="F18" s="5"/>
      <c r="G18" s="5"/>
      <c r="H18" s="5"/>
      <c r="I18" s="5"/>
      <c r="J18" s="5"/>
      <c r="K18" s="5"/>
      <c r="L18" s="5"/>
      <c r="M18" s="5"/>
      <c r="N18" s="5"/>
      <c r="O18" s="5"/>
      <c r="P18" s="5"/>
    </row>
    <row r="19" spans="1:16" ht="45" hidden="1" customHeight="1" x14ac:dyDescent="0.2">
      <c r="A19" s="223" t="s">
        <v>2048</v>
      </c>
      <c r="B19" s="397" t="s">
        <v>2050</v>
      </c>
      <c r="C19" s="398"/>
      <c r="D19" s="5"/>
      <c r="E19" s="5"/>
      <c r="F19" s="5"/>
      <c r="G19" s="5"/>
      <c r="H19" s="5"/>
      <c r="I19" s="5"/>
      <c r="J19" s="5"/>
      <c r="K19" s="5"/>
      <c r="L19" s="5"/>
      <c r="M19" s="5"/>
      <c r="N19" s="5"/>
      <c r="O19" s="5"/>
      <c r="P19" s="5"/>
    </row>
    <row r="20" spans="1:16" ht="45" hidden="1" customHeight="1" x14ac:dyDescent="0.2">
      <c r="A20" s="223" t="s">
        <v>2051</v>
      </c>
      <c r="B20" s="397" t="s">
        <v>2052</v>
      </c>
      <c r="C20" s="398"/>
      <c r="D20" s="5"/>
      <c r="E20" s="5"/>
      <c r="F20" s="5"/>
      <c r="G20" s="5"/>
      <c r="H20" s="5"/>
      <c r="I20" s="5"/>
      <c r="J20" s="5"/>
      <c r="K20" s="5"/>
      <c r="L20" s="5"/>
      <c r="M20" s="5"/>
      <c r="N20" s="5"/>
      <c r="O20" s="5"/>
      <c r="P20" s="5"/>
    </row>
    <row r="21" spans="1:16" ht="30" hidden="1" customHeight="1" x14ac:dyDescent="0.2">
      <c r="A21" s="223" t="s">
        <v>2053</v>
      </c>
      <c r="B21" s="397" t="s">
        <v>2054</v>
      </c>
      <c r="C21" s="398"/>
      <c r="D21" s="5"/>
      <c r="E21" s="5"/>
      <c r="F21" s="5"/>
      <c r="G21" s="5"/>
      <c r="H21" s="5"/>
      <c r="I21" s="5"/>
      <c r="J21" s="5"/>
      <c r="K21" s="5"/>
      <c r="L21" s="5"/>
      <c r="M21" s="5"/>
      <c r="N21" s="5"/>
      <c r="O21" s="5"/>
      <c r="P21" s="5"/>
    </row>
    <row r="22" spans="1:16" ht="30" hidden="1" customHeight="1" x14ac:dyDescent="0.2">
      <c r="A22" s="223" t="s">
        <v>2055</v>
      </c>
      <c r="B22" s="397" t="s">
        <v>2056</v>
      </c>
      <c r="C22" s="398"/>
      <c r="D22" s="5"/>
      <c r="E22" s="5"/>
      <c r="F22" s="5"/>
      <c r="G22" s="5"/>
      <c r="H22" s="5"/>
      <c r="I22" s="5"/>
      <c r="J22" s="5"/>
      <c r="K22" s="5"/>
      <c r="L22" s="5"/>
      <c r="M22" s="5"/>
      <c r="N22" s="5"/>
      <c r="O22" s="5"/>
      <c r="P22" s="5"/>
    </row>
    <row r="23" spans="1:16" ht="30" hidden="1" customHeight="1" x14ac:dyDescent="0.2">
      <c r="A23" s="223" t="s">
        <v>2057</v>
      </c>
      <c r="B23" s="397" t="s">
        <v>2058</v>
      </c>
      <c r="C23" s="398"/>
      <c r="D23" s="5"/>
      <c r="E23" s="5"/>
      <c r="F23" s="5"/>
      <c r="G23" s="5"/>
      <c r="H23" s="5"/>
      <c r="I23" s="5"/>
      <c r="J23" s="5"/>
      <c r="K23" s="5"/>
      <c r="L23" s="5"/>
      <c r="M23" s="5"/>
      <c r="N23" s="5"/>
      <c r="O23" s="5"/>
      <c r="P23" s="5"/>
    </row>
    <row r="24" spans="1:16" ht="30" hidden="1" customHeight="1" x14ac:dyDescent="0.2">
      <c r="A24" s="223" t="s">
        <v>2059</v>
      </c>
      <c r="B24" s="397" t="s">
        <v>2060</v>
      </c>
      <c r="C24" s="398"/>
      <c r="D24" s="5"/>
      <c r="E24" s="5"/>
      <c r="F24" s="5"/>
      <c r="G24" s="5"/>
      <c r="H24" s="5"/>
      <c r="I24" s="5"/>
      <c r="J24" s="5"/>
      <c r="K24" s="5"/>
      <c r="L24" s="5"/>
      <c r="M24" s="5"/>
      <c r="N24" s="5"/>
      <c r="O24" s="5"/>
      <c r="P24" s="5"/>
    </row>
    <row r="25" spans="1:16" ht="30" hidden="1" customHeight="1" x14ac:dyDescent="0.2">
      <c r="A25" s="223" t="s">
        <v>2061</v>
      </c>
      <c r="B25" s="397" t="s">
        <v>2062</v>
      </c>
      <c r="C25" s="398"/>
      <c r="D25" s="5"/>
      <c r="E25" s="5"/>
      <c r="F25" s="5"/>
      <c r="G25" s="5"/>
      <c r="H25" s="5"/>
      <c r="I25" s="5"/>
      <c r="J25" s="5"/>
      <c r="K25" s="5"/>
      <c r="L25" s="5"/>
      <c r="M25" s="5"/>
      <c r="N25" s="5"/>
      <c r="O25" s="5"/>
      <c r="P25" s="5"/>
    </row>
    <row r="26" spans="1:16" ht="30" hidden="1" customHeight="1" x14ac:dyDescent="0.2">
      <c r="A26" s="223" t="s">
        <v>2063</v>
      </c>
      <c r="B26" s="397" t="s">
        <v>2064</v>
      </c>
      <c r="C26" s="398"/>
      <c r="D26" s="5"/>
      <c r="E26" s="5"/>
      <c r="F26" s="5"/>
      <c r="G26" s="5"/>
      <c r="H26" s="5"/>
      <c r="I26" s="5"/>
      <c r="J26" s="5"/>
      <c r="K26" s="5"/>
      <c r="L26" s="5"/>
      <c r="M26" s="5"/>
      <c r="N26" s="5"/>
      <c r="O26" s="5"/>
      <c r="P26" s="5"/>
    </row>
    <row r="27" spans="1:16" ht="70.5" hidden="1" customHeight="1" x14ac:dyDescent="0.2">
      <c r="A27" s="223" t="s">
        <v>2065</v>
      </c>
      <c r="B27" s="397" t="s">
        <v>2066</v>
      </c>
      <c r="C27" s="398"/>
      <c r="D27" s="5"/>
      <c r="E27" s="5"/>
      <c r="F27" s="5"/>
      <c r="G27" s="5"/>
      <c r="H27" s="5"/>
      <c r="I27" s="5"/>
      <c r="J27" s="5"/>
      <c r="K27" s="5"/>
      <c r="L27" s="5"/>
      <c r="M27" s="5"/>
      <c r="N27" s="5"/>
      <c r="O27" s="5"/>
      <c r="P27" s="5"/>
    </row>
    <row r="28" spans="1:16" ht="48" hidden="1" customHeight="1" x14ac:dyDescent="0.2">
      <c r="A28" s="223" t="s">
        <v>2067</v>
      </c>
      <c r="B28" s="397" t="s">
        <v>2068</v>
      </c>
      <c r="C28" s="398"/>
      <c r="D28" s="5"/>
      <c r="E28" s="5"/>
      <c r="F28" s="5"/>
      <c r="G28" s="5"/>
      <c r="H28" s="5"/>
      <c r="I28" s="5"/>
      <c r="J28" s="5"/>
      <c r="K28" s="5"/>
      <c r="L28" s="5"/>
      <c r="M28" s="5"/>
      <c r="N28" s="5"/>
      <c r="O28" s="5"/>
      <c r="P28" s="5"/>
    </row>
    <row r="29" spans="1:16" ht="100.5" hidden="1" customHeight="1" x14ac:dyDescent="0.2">
      <c r="A29" s="223" t="s">
        <v>2069</v>
      </c>
      <c r="B29" s="397" t="s">
        <v>2070</v>
      </c>
      <c r="C29" s="398"/>
      <c r="D29" s="5"/>
      <c r="E29" s="5"/>
      <c r="F29" s="5"/>
      <c r="G29" s="5"/>
      <c r="H29" s="5"/>
      <c r="I29" s="5"/>
      <c r="J29" s="5"/>
      <c r="K29" s="5"/>
      <c r="L29" s="5"/>
      <c r="M29" s="5"/>
      <c r="N29" s="5"/>
      <c r="O29" s="5"/>
      <c r="P29" s="5"/>
    </row>
    <row r="30" spans="1:16" ht="45" hidden="1" customHeight="1" x14ac:dyDescent="0.2">
      <c r="A30" s="223" t="s">
        <v>2071</v>
      </c>
      <c r="B30" s="397" t="s">
        <v>2072</v>
      </c>
      <c r="C30" s="398"/>
      <c r="D30" s="5"/>
      <c r="E30" s="5"/>
      <c r="F30" s="5"/>
      <c r="G30" s="5"/>
      <c r="H30" s="5"/>
      <c r="I30" s="5"/>
      <c r="J30" s="5"/>
      <c r="K30" s="5"/>
      <c r="L30" s="5"/>
      <c r="M30" s="5"/>
      <c r="N30" s="5"/>
      <c r="O30" s="5"/>
      <c r="P30" s="5"/>
    </row>
    <row r="31" spans="1:16" ht="45" hidden="1" customHeight="1" x14ac:dyDescent="0.2">
      <c r="A31" s="223" t="s">
        <v>2073</v>
      </c>
      <c r="B31" s="397" t="s">
        <v>2074</v>
      </c>
      <c r="C31" s="398"/>
      <c r="D31" s="5"/>
      <c r="E31" s="5"/>
      <c r="F31" s="5"/>
      <c r="G31" s="5"/>
      <c r="H31" s="5"/>
      <c r="I31" s="5"/>
      <c r="J31" s="5"/>
      <c r="K31" s="5"/>
      <c r="L31" s="5"/>
      <c r="M31" s="5"/>
      <c r="N31" s="5"/>
      <c r="O31" s="5"/>
      <c r="P31" s="5"/>
    </row>
    <row r="32" spans="1:16" ht="45" hidden="1" customHeight="1" x14ac:dyDescent="0.2">
      <c r="A32" s="223" t="s">
        <v>2075</v>
      </c>
      <c r="B32" s="397" t="s">
        <v>2076</v>
      </c>
      <c r="C32" s="398"/>
      <c r="D32" s="5"/>
      <c r="E32" s="5"/>
      <c r="F32" s="5"/>
      <c r="G32" s="5"/>
      <c r="H32" s="5"/>
      <c r="I32" s="5"/>
      <c r="J32" s="5"/>
      <c r="K32" s="5"/>
      <c r="L32" s="5"/>
      <c r="M32" s="5"/>
      <c r="N32" s="5"/>
      <c r="O32" s="5"/>
      <c r="P32" s="5"/>
    </row>
    <row r="33" spans="1:16" ht="72" hidden="1" customHeight="1" x14ac:dyDescent="0.2">
      <c r="A33" s="223" t="s">
        <v>2077</v>
      </c>
      <c r="B33" s="397" t="s">
        <v>2078</v>
      </c>
      <c r="C33" s="398"/>
      <c r="D33" s="5"/>
      <c r="E33" s="5"/>
      <c r="F33" s="5"/>
      <c r="G33" s="5"/>
      <c r="H33" s="5"/>
      <c r="I33" s="5"/>
      <c r="J33" s="5"/>
      <c r="K33" s="5"/>
      <c r="L33" s="5"/>
      <c r="M33" s="5"/>
      <c r="N33" s="5"/>
      <c r="O33" s="5"/>
      <c r="P33" s="5"/>
    </row>
    <row r="34" spans="1:16" ht="79.5" hidden="1" customHeight="1" x14ac:dyDescent="0.2">
      <c r="A34" s="223" t="s">
        <v>2079</v>
      </c>
      <c r="B34" s="397" t="s">
        <v>2080</v>
      </c>
      <c r="C34" s="398"/>
      <c r="D34" s="5"/>
      <c r="E34" s="5"/>
      <c r="F34" s="5"/>
      <c r="G34" s="5"/>
      <c r="H34" s="5"/>
      <c r="I34" s="5"/>
      <c r="J34" s="5"/>
      <c r="K34" s="5"/>
      <c r="L34" s="5"/>
      <c r="M34" s="5"/>
      <c r="N34" s="5"/>
      <c r="O34" s="5"/>
      <c r="P34" s="5"/>
    </row>
    <row r="35" spans="1:16" ht="70.5" hidden="1" customHeight="1" x14ac:dyDescent="0.2">
      <c r="A35" s="223" t="s">
        <v>2081</v>
      </c>
      <c r="B35" s="397" t="s">
        <v>2082</v>
      </c>
      <c r="C35" s="398"/>
      <c r="D35" s="5"/>
      <c r="E35" s="5"/>
      <c r="F35" s="5"/>
      <c r="G35" s="5"/>
      <c r="H35" s="5"/>
      <c r="I35" s="5"/>
      <c r="J35" s="5"/>
      <c r="K35" s="5"/>
      <c r="L35" s="5"/>
      <c r="M35" s="5"/>
      <c r="N35" s="5"/>
      <c r="O35" s="5"/>
      <c r="P35" s="5"/>
    </row>
    <row r="36" spans="1:16" ht="45.75" hidden="1" customHeight="1" x14ac:dyDescent="0.2">
      <c r="A36" s="223" t="s">
        <v>2083</v>
      </c>
      <c r="B36" s="397" t="s">
        <v>2084</v>
      </c>
      <c r="C36" s="398"/>
      <c r="D36" s="5"/>
      <c r="E36" s="5"/>
      <c r="F36" s="5"/>
      <c r="G36" s="5"/>
      <c r="H36" s="5"/>
      <c r="I36" s="5"/>
      <c r="J36" s="5"/>
      <c r="K36" s="5"/>
      <c r="L36" s="5"/>
      <c r="M36" s="5"/>
      <c r="N36" s="5"/>
      <c r="O36" s="5"/>
      <c r="P36" s="5"/>
    </row>
    <row r="37" spans="1:16" ht="54.75" hidden="1" customHeight="1" x14ac:dyDescent="0.2">
      <c r="A37" s="223" t="s">
        <v>2085</v>
      </c>
      <c r="B37" s="397" t="s">
        <v>2086</v>
      </c>
      <c r="C37" s="398"/>
      <c r="D37" s="5"/>
      <c r="E37" s="5"/>
      <c r="F37" s="5"/>
      <c r="G37" s="5"/>
      <c r="H37" s="5"/>
      <c r="I37" s="5"/>
      <c r="J37" s="5"/>
      <c r="K37" s="5"/>
      <c r="L37" s="5"/>
      <c r="M37" s="5"/>
      <c r="N37" s="5"/>
      <c r="O37" s="5"/>
      <c r="P37" s="5"/>
    </row>
    <row r="38" spans="1:16" ht="37.5" hidden="1" customHeight="1" x14ac:dyDescent="0.2">
      <c r="A38" s="223" t="s">
        <v>2087</v>
      </c>
      <c r="B38" s="397" t="s">
        <v>2088</v>
      </c>
      <c r="C38" s="398"/>
      <c r="D38" s="5"/>
      <c r="E38" s="5"/>
      <c r="F38" s="5"/>
      <c r="G38" s="5"/>
      <c r="H38" s="5"/>
      <c r="I38" s="5"/>
      <c r="J38" s="5"/>
      <c r="K38" s="5"/>
      <c r="L38" s="5"/>
      <c r="M38" s="5"/>
      <c r="N38" s="5"/>
      <c r="O38" s="5"/>
      <c r="P38" s="5"/>
    </row>
    <row r="39" spans="1:16" ht="61.5" hidden="1" customHeight="1" x14ac:dyDescent="0.2">
      <c r="A39" s="223" t="s">
        <v>2089</v>
      </c>
      <c r="B39" s="397" t="s">
        <v>2090</v>
      </c>
      <c r="C39" s="398"/>
      <c r="D39" s="5"/>
      <c r="E39" s="5"/>
      <c r="F39" s="5"/>
      <c r="G39" s="5"/>
      <c r="H39" s="5"/>
      <c r="I39" s="5"/>
      <c r="J39" s="5"/>
      <c r="K39" s="5"/>
      <c r="L39" s="5"/>
      <c r="M39" s="5"/>
      <c r="N39" s="5"/>
      <c r="O39" s="5"/>
      <c r="P39" s="5"/>
    </row>
    <row r="40" spans="1:16" ht="53.25" hidden="1" customHeight="1" x14ac:dyDescent="0.2">
      <c r="A40" s="223" t="s">
        <v>2091</v>
      </c>
      <c r="B40" s="397" t="s">
        <v>2092</v>
      </c>
      <c r="C40" s="398"/>
      <c r="D40" s="5"/>
      <c r="E40" s="5"/>
      <c r="F40" s="5"/>
      <c r="G40" s="5"/>
      <c r="H40" s="5"/>
      <c r="I40" s="5"/>
      <c r="J40" s="5"/>
      <c r="K40" s="5"/>
      <c r="L40" s="5"/>
      <c r="M40" s="5"/>
      <c r="N40" s="5"/>
      <c r="O40" s="5"/>
      <c r="P40" s="5"/>
    </row>
    <row r="41" spans="1:16" ht="73.5" hidden="1" customHeight="1" x14ac:dyDescent="0.2">
      <c r="A41" s="223" t="s">
        <v>2093</v>
      </c>
      <c r="B41" s="397" t="s">
        <v>2094</v>
      </c>
      <c r="C41" s="398"/>
      <c r="D41" s="5"/>
      <c r="E41" s="5"/>
      <c r="F41" s="5"/>
      <c r="G41" s="5"/>
      <c r="H41" s="5"/>
      <c r="I41" s="5"/>
      <c r="J41" s="5"/>
      <c r="K41" s="5"/>
      <c r="L41" s="5"/>
      <c r="M41" s="5"/>
      <c r="N41" s="5"/>
      <c r="O41" s="5"/>
      <c r="P41" s="5"/>
    </row>
    <row r="42" spans="1:16" ht="57.75" hidden="1" customHeight="1" x14ac:dyDescent="0.2">
      <c r="A42" s="223" t="s">
        <v>2095</v>
      </c>
      <c r="B42" s="397" t="s">
        <v>2096</v>
      </c>
      <c r="C42" s="398"/>
      <c r="D42" s="5"/>
      <c r="E42" s="5"/>
      <c r="F42" s="5"/>
      <c r="G42" s="5"/>
      <c r="H42" s="5"/>
      <c r="I42" s="5"/>
      <c r="J42" s="5"/>
      <c r="K42" s="5"/>
      <c r="L42" s="5"/>
      <c r="M42" s="5"/>
      <c r="N42" s="5"/>
      <c r="O42" s="5"/>
      <c r="P42" s="5"/>
    </row>
    <row r="43" spans="1:16" ht="84" hidden="1" customHeight="1" x14ac:dyDescent="0.2">
      <c r="A43" s="223" t="s">
        <v>2097</v>
      </c>
      <c r="B43" s="397" t="s">
        <v>2098</v>
      </c>
      <c r="C43" s="398"/>
      <c r="D43" s="5"/>
      <c r="E43" s="5"/>
      <c r="F43" s="5"/>
      <c r="G43" s="5"/>
      <c r="H43" s="5"/>
      <c r="I43" s="5"/>
      <c r="J43" s="5"/>
      <c r="K43" s="5"/>
      <c r="L43" s="5"/>
      <c r="M43" s="5"/>
      <c r="N43" s="5"/>
      <c r="O43" s="5"/>
      <c r="P43" s="5"/>
    </row>
    <row r="44" spans="1:16" ht="48" hidden="1" customHeight="1" x14ac:dyDescent="0.2">
      <c r="A44" s="223" t="s">
        <v>2099</v>
      </c>
      <c r="B44" s="397" t="s">
        <v>2100</v>
      </c>
      <c r="C44" s="398"/>
      <c r="D44" s="5"/>
      <c r="E44" s="5"/>
      <c r="F44" s="5"/>
      <c r="G44" s="5"/>
      <c r="H44" s="5"/>
      <c r="I44" s="5"/>
      <c r="J44" s="5"/>
      <c r="K44" s="5"/>
      <c r="L44" s="5"/>
      <c r="M44" s="5"/>
      <c r="N44" s="5"/>
      <c r="O44" s="5"/>
      <c r="P44" s="5"/>
    </row>
    <row r="45" spans="1:16" ht="57" hidden="1" customHeight="1" x14ac:dyDescent="0.2">
      <c r="A45" s="223" t="s">
        <v>2101</v>
      </c>
      <c r="B45" s="397" t="s">
        <v>2102</v>
      </c>
      <c r="C45" s="398"/>
      <c r="D45" s="5"/>
      <c r="E45" s="5"/>
      <c r="F45" s="5"/>
      <c r="G45" s="5"/>
      <c r="H45" s="5"/>
      <c r="I45" s="5"/>
      <c r="J45" s="5"/>
      <c r="K45" s="5"/>
      <c r="L45" s="5"/>
      <c r="M45" s="5"/>
      <c r="N45" s="5"/>
      <c r="O45" s="5"/>
      <c r="P45" s="5"/>
    </row>
    <row r="46" spans="1:16" ht="73.5" hidden="1" customHeight="1" x14ac:dyDescent="0.2">
      <c r="A46" s="223" t="s">
        <v>2103</v>
      </c>
      <c r="B46" s="408" t="s">
        <v>2104</v>
      </c>
      <c r="C46" s="398"/>
      <c r="D46" s="5"/>
      <c r="E46" s="5"/>
      <c r="F46" s="5"/>
      <c r="G46" s="5"/>
      <c r="H46" s="5"/>
      <c r="I46" s="5"/>
      <c r="J46" s="5"/>
      <c r="K46" s="5"/>
      <c r="L46" s="5"/>
      <c r="M46" s="5"/>
      <c r="N46" s="5"/>
      <c r="O46" s="5"/>
      <c r="P46" s="5"/>
    </row>
    <row r="47" spans="1:16" ht="66" hidden="1" customHeight="1" x14ac:dyDescent="0.2">
      <c r="A47" s="39" t="s">
        <v>2105</v>
      </c>
      <c r="B47" s="409" t="s">
        <v>2106</v>
      </c>
      <c r="C47" s="409"/>
      <c r="D47" s="5"/>
      <c r="E47" s="5"/>
      <c r="F47" s="5"/>
      <c r="G47" s="5"/>
      <c r="H47" s="5"/>
      <c r="I47" s="5"/>
      <c r="J47" s="5"/>
      <c r="K47" s="5"/>
      <c r="L47" s="5"/>
      <c r="M47" s="5"/>
      <c r="N47" s="5"/>
      <c r="O47" s="5"/>
      <c r="P47" s="5"/>
    </row>
    <row r="48" spans="1:16" ht="123.75" customHeight="1" x14ac:dyDescent="0.2">
      <c r="A48" s="202" t="s">
        <v>2107</v>
      </c>
      <c r="B48" s="407" t="s">
        <v>2108</v>
      </c>
      <c r="C48" s="406"/>
      <c r="D48" s="5"/>
      <c r="E48" s="5"/>
      <c r="F48" s="5"/>
      <c r="G48" s="5"/>
      <c r="H48" s="5"/>
      <c r="I48" s="5"/>
      <c r="J48" s="5"/>
      <c r="K48" s="5"/>
      <c r="L48" s="5"/>
      <c r="M48" s="5"/>
      <c r="N48" s="5"/>
      <c r="O48" s="5"/>
      <c r="P48" s="5"/>
    </row>
    <row r="49" spans="1:16" ht="34.5" customHeight="1" x14ac:dyDescent="0.2">
      <c r="A49" s="202" t="s">
        <v>2109</v>
      </c>
      <c r="B49" s="405" t="s">
        <v>2110</v>
      </c>
      <c r="C49" s="406"/>
      <c r="D49" s="5"/>
      <c r="E49" s="5"/>
      <c r="F49" s="5"/>
      <c r="G49" s="5"/>
      <c r="H49" s="5"/>
      <c r="I49" s="5"/>
      <c r="J49" s="5"/>
      <c r="K49" s="5"/>
      <c r="L49" s="5"/>
      <c r="M49" s="5"/>
      <c r="N49" s="5"/>
      <c r="O49" s="5"/>
      <c r="P49" s="5"/>
    </row>
    <row r="50" spans="1:16" ht="34.5" customHeight="1" x14ac:dyDescent="0.2">
      <c r="A50" s="202" t="s">
        <v>2111</v>
      </c>
      <c r="B50" s="405" t="s">
        <v>2112</v>
      </c>
      <c r="C50" s="406"/>
      <c r="D50" s="5"/>
      <c r="E50" s="5"/>
      <c r="F50" s="5"/>
      <c r="G50" s="5"/>
      <c r="H50" s="5"/>
      <c r="I50" s="5"/>
      <c r="J50" s="5"/>
      <c r="K50" s="5"/>
      <c r="L50" s="5"/>
      <c r="M50" s="5"/>
      <c r="N50" s="5"/>
      <c r="O50" s="5"/>
      <c r="P50" s="5"/>
    </row>
    <row r="51" spans="1:16" ht="31.5" customHeight="1" x14ac:dyDescent="0.2">
      <c r="A51" s="224" t="s">
        <v>2113</v>
      </c>
      <c r="B51" s="397" t="s">
        <v>2114</v>
      </c>
      <c r="C51" s="398"/>
      <c r="D51" s="5"/>
      <c r="E51" s="5"/>
      <c r="F51" s="5"/>
      <c r="G51" s="5"/>
      <c r="H51" s="5"/>
      <c r="I51" s="5"/>
      <c r="J51" s="5"/>
      <c r="K51" s="5"/>
      <c r="L51" s="5"/>
      <c r="M51" s="5"/>
      <c r="N51" s="5"/>
      <c r="O51" s="5"/>
      <c r="P51" s="5"/>
    </row>
    <row r="52" spans="1:16" ht="31.5" customHeight="1" x14ac:dyDescent="0.2">
      <c r="A52" s="224" t="s">
        <v>2115</v>
      </c>
      <c r="B52" s="397" t="s">
        <v>2116</v>
      </c>
      <c r="C52" s="398"/>
      <c r="D52" s="5"/>
      <c r="E52" s="5"/>
      <c r="F52" s="5"/>
      <c r="G52" s="5"/>
      <c r="H52" s="5"/>
      <c r="I52" s="5"/>
      <c r="J52" s="5"/>
      <c r="K52" s="5"/>
      <c r="L52" s="5"/>
      <c r="M52" s="5"/>
      <c r="N52" s="5"/>
      <c r="O52" s="5"/>
      <c r="P52" s="5"/>
    </row>
    <row r="53" spans="1:16" ht="31.5" customHeight="1" x14ac:dyDescent="0.2">
      <c r="A53" s="224" t="s">
        <v>2117</v>
      </c>
      <c r="B53" s="410" t="s">
        <v>2118</v>
      </c>
      <c r="C53" s="411"/>
      <c r="D53" s="5"/>
      <c r="E53" s="5"/>
      <c r="F53" s="5"/>
      <c r="G53" s="5"/>
      <c r="H53" s="5"/>
      <c r="I53" s="5"/>
      <c r="J53" s="5"/>
      <c r="K53" s="5"/>
      <c r="L53" s="5"/>
      <c r="M53" s="5"/>
      <c r="N53" s="5"/>
      <c r="O53" s="5"/>
      <c r="P53" s="5"/>
    </row>
    <row r="54" spans="1:16" ht="31.5" customHeight="1" x14ac:dyDescent="0.2">
      <c r="A54" s="224" t="s">
        <v>2119</v>
      </c>
      <c r="B54" s="410" t="s">
        <v>2120</v>
      </c>
      <c r="C54" s="411"/>
      <c r="D54" s="5"/>
      <c r="E54" s="5"/>
      <c r="F54" s="5"/>
      <c r="G54" s="5"/>
      <c r="H54" s="5"/>
      <c r="I54" s="5"/>
      <c r="J54" s="5"/>
      <c r="K54" s="5"/>
      <c r="L54" s="5"/>
      <c r="M54" s="5"/>
      <c r="N54" s="5"/>
      <c r="O54" s="5"/>
      <c r="P54" s="5"/>
    </row>
    <row r="55" spans="1:16" ht="54.6" customHeight="1" x14ac:dyDescent="0.2">
      <c r="A55" s="224" t="s">
        <v>2121</v>
      </c>
      <c r="B55" s="410" t="s">
        <v>2122</v>
      </c>
      <c r="C55" s="411"/>
      <c r="D55" s="5"/>
      <c r="E55" s="5"/>
      <c r="F55" s="5"/>
      <c r="G55" s="5"/>
      <c r="H55" s="5"/>
      <c r="I55" s="5"/>
      <c r="J55" s="5"/>
      <c r="K55" s="5"/>
      <c r="L55" s="5"/>
      <c r="M55" s="5"/>
      <c r="N55" s="5"/>
      <c r="O55" s="5"/>
      <c r="P55" s="5"/>
    </row>
    <row r="56" spans="1:16" ht="54.6" customHeight="1" x14ac:dyDescent="0.2">
      <c r="A56" s="224" t="s">
        <v>2123</v>
      </c>
      <c r="B56" s="410" t="s">
        <v>2124</v>
      </c>
      <c r="C56" s="411"/>
      <c r="D56" s="5"/>
      <c r="E56" s="5"/>
      <c r="F56" s="5"/>
      <c r="G56" s="5"/>
      <c r="H56" s="5"/>
      <c r="I56" s="5"/>
      <c r="J56" s="5"/>
      <c r="K56" s="5"/>
      <c r="L56" s="5"/>
      <c r="M56" s="5"/>
      <c r="N56" s="5"/>
      <c r="O56" s="5"/>
      <c r="P56" s="5"/>
    </row>
    <row r="57" spans="1:16" ht="54" customHeight="1" x14ac:dyDescent="0.2">
      <c r="A57" s="224" t="s">
        <v>2125</v>
      </c>
      <c r="B57" s="410" t="s">
        <v>2126</v>
      </c>
      <c r="C57" s="411"/>
      <c r="D57" s="5"/>
      <c r="E57" s="5"/>
      <c r="F57" s="5"/>
      <c r="G57" s="5"/>
      <c r="H57" s="5"/>
      <c r="I57" s="5"/>
      <c r="J57" s="5"/>
      <c r="K57" s="5"/>
      <c r="L57" s="5"/>
      <c r="M57" s="5"/>
      <c r="N57" s="5"/>
      <c r="O57" s="5"/>
      <c r="P57" s="5"/>
    </row>
    <row r="58" spans="1:16" ht="31.15" customHeight="1" x14ac:dyDescent="0.2">
      <c r="A58" s="270" t="s">
        <v>2127</v>
      </c>
      <c r="B58" s="403" t="s">
        <v>2128</v>
      </c>
      <c r="C58" s="404"/>
      <c r="D58" s="5"/>
      <c r="E58" s="5"/>
      <c r="F58" s="5"/>
      <c r="G58" s="5"/>
      <c r="H58" s="5"/>
      <c r="I58" s="5"/>
      <c r="J58" s="5"/>
      <c r="K58" s="5"/>
      <c r="L58" s="5"/>
      <c r="M58" s="5"/>
      <c r="N58" s="5"/>
      <c r="O58" s="5"/>
      <c r="P58" s="5"/>
    </row>
    <row r="59" spans="1:16" ht="46.5" customHeight="1" x14ac:dyDescent="0.2">
      <c r="A59" s="302" t="s">
        <v>2129</v>
      </c>
      <c r="B59" s="395" t="s">
        <v>2130</v>
      </c>
      <c r="C59" s="396"/>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2025-11-26T12:43:51Z</cp:lastPrinted>
  <dcterms:created xsi:type="dcterms:W3CDTF">2022-04-01T05:14:30Z</dcterms:created>
  <dcterms:modified xsi:type="dcterms:W3CDTF">2026-02-18T08:55:18Z</dcterms:modified>
</cp:coreProperties>
</file>